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5328" activeTab="0"/>
  </bookViews>
  <sheets>
    <sheet name="AgriTS" sheetId="1" r:id="rId1"/>
  </sheets>
  <externalReferences>
    <externalReference r:id="rId4"/>
    <externalReference r:id="rId5"/>
  </externalReferences>
  <definedNames>
    <definedName name="actReg">'[2]LMmapCode'!$J$11</definedName>
    <definedName name="actRegCode">'[2]LMmapCode'!$J$13</definedName>
    <definedName name="actRegValue">'[2]LMmapCode'!$J$12</definedName>
    <definedName name="cls0">'[2]LMmapCode'!$F$8</definedName>
    <definedName name="cls1">'[2]LMmapCode'!$F$3</definedName>
    <definedName name="cls2">'[2]LMmapCode'!$F$4</definedName>
    <definedName name="cls3">'[2]LMmapCode'!$F$5</definedName>
    <definedName name="cls4">'[2]LMmapCode'!$F$6</definedName>
    <definedName name="cls5">'[2]LMmapCode'!$F$7</definedName>
    <definedName name="cls6">'[2]LMmapCode'!$F$8</definedName>
    <definedName name="clsValue">'[2]LMmapCode'!$J$3:$K$8</definedName>
    <definedName name="country">'[1]Country &amp; ID'!$A$2:$A$237</definedName>
    <definedName name="RegData">'[2]W1_1990Data'!$K$7:$L$7</definedName>
  </definedNames>
  <calcPr fullCalcOnLoad="1"/>
</workbook>
</file>

<file path=xl/sharedStrings.xml><?xml version="1.0" encoding="utf-8"?>
<sst xmlns="http://schemas.openxmlformats.org/spreadsheetml/2006/main" count="382" uniqueCount="221">
  <si>
    <t>Australia</t>
  </si>
  <si>
    <t>Austria</t>
  </si>
  <si>
    <t>Belgium</t>
  </si>
  <si>
    <t>Colombia</t>
  </si>
  <si>
    <t>Croatia</t>
  </si>
  <si>
    <t>Cuba</t>
  </si>
  <si>
    <t>Denmark</t>
  </si>
  <si>
    <t>Dominican Republic</t>
  </si>
  <si>
    <t>Ethiopia</t>
  </si>
  <si>
    <t>Finland</t>
  </si>
  <si>
    <t>France</t>
  </si>
  <si>
    <t>Germany</t>
  </si>
  <si>
    <t>Greece</t>
  </si>
  <si>
    <t>Guatemala</t>
  </si>
  <si>
    <t>Iceland</t>
  </si>
  <si>
    <t>Ireland</t>
  </si>
  <si>
    <t>Italy</t>
  </si>
  <si>
    <t>Japan</t>
  </si>
  <si>
    <t>Kyrgyzstan</t>
  </si>
  <si>
    <t>Latvia</t>
  </si>
  <si>
    <t>Lithuania</t>
  </si>
  <si>
    <t>Netherlands</t>
  </si>
  <si>
    <t>New Zealand</t>
  </si>
  <si>
    <t>Norway</t>
  </si>
  <si>
    <t>Portugal</t>
  </si>
  <si>
    <t>Republic of Moldova</t>
  </si>
  <si>
    <t>Romania</t>
  </si>
  <si>
    <t>Slovenia</t>
  </si>
  <si>
    <t>Spain</t>
  </si>
  <si>
    <t>Sweden</t>
  </si>
  <si>
    <t>Switzerland</t>
  </si>
  <si>
    <t>Tajikistan</t>
  </si>
  <si>
    <t>Uzbekistan</t>
  </si>
  <si>
    <t>Algeria</t>
  </si>
  <si>
    <t>Barbados</t>
  </si>
  <si>
    <t>Belarus</t>
  </si>
  <si>
    <t>Belize</t>
  </si>
  <si>
    <t>Benin</t>
  </si>
  <si>
    <t>Bhutan</t>
  </si>
  <si>
    <t>Bulgaria</t>
  </si>
  <si>
    <t>Cambodia</t>
  </si>
  <si>
    <t>Cameroon</t>
  </si>
  <si>
    <t>Chile</t>
  </si>
  <si>
    <t>Costa Rica</t>
  </si>
  <si>
    <t>Czech Republic</t>
  </si>
  <si>
    <t>Dominica</t>
  </si>
  <si>
    <t>Estonia</t>
  </si>
  <si>
    <t>Gabon</t>
  </si>
  <si>
    <t>Guinea</t>
  </si>
  <si>
    <t>Haiti</t>
  </si>
  <si>
    <t>Honduras</t>
  </si>
  <si>
    <t>Hungary</t>
  </si>
  <si>
    <t>Iran (Islamic Republic of)</t>
  </si>
  <si>
    <t>Jamaica</t>
  </si>
  <si>
    <t>Lebanon</t>
  </si>
  <si>
    <t>Luxembourg</t>
  </si>
  <si>
    <t>Madagascar</t>
  </si>
  <si>
    <t>Mali</t>
  </si>
  <si>
    <t>Mauritania</t>
  </si>
  <si>
    <t>Morocco</t>
  </si>
  <si>
    <t>Nicaragua</t>
  </si>
  <si>
    <t>Niue</t>
  </si>
  <si>
    <t>Pakistan</t>
  </si>
  <si>
    <t>Paraguay</t>
  </si>
  <si>
    <t>Peru</t>
  </si>
  <si>
    <t>Philippines</t>
  </si>
  <si>
    <t>Poland</t>
  </si>
  <si>
    <t>Russian Federation</t>
  </si>
  <si>
    <t>Saint Lucia</t>
  </si>
  <si>
    <t>Slovakia</t>
  </si>
  <si>
    <t>Sri Lanka</t>
  </si>
  <si>
    <t>Sudan</t>
  </si>
  <si>
    <t>Swaziland</t>
  </si>
  <si>
    <t>Togo</t>
  </si>
  <si>
    <t>Trinidad and Tobago</t>
  </si>
  <si>
    <t>Tunisia</t>
  </si>
  <si>
    <t>Turkey</t>
  </si>
  <si>
    <t>Turkmenistan</t>
  </si>
  <si>
    <t>Ukraine</t>
  </si>
  <si>
    <t>Viet Nam</t>
  </si>
  <si>
    <t>Yemen</t>
  </si>
  <si>
    <t>Zambia</t>
  </si>
  <si>
    <t>Albania</t>
  </si>
  <si>
    <t>Argentina</t>
  </si>
  <si>
    <t>Armenia</t>
  </si>
  <si>
    <t>Bahrain</t>
  </si>
  <si>
    <t>Brazil</t>
  </si>
  <si>
    <t>Burkina Faso</t>
  </si>
  <si>
    <t>Burundi</t>
  </si>
  <si>
    <t>Central African Republic</t>
  </si>
  <si>
    <t>Chad</t>
  </si>
  <si>
    <t>Comoros</t>
  </si>
  <si>
    <t>Congo</t>
  </si>
  <si>
    <t>Djibouti</t>
  </si>
  <si>
    <t>Ecuador</t>
  </si>
  <si>
    <t>El Salvador</t>
  </si>
  <si>
    <t>Eritrea</t>
  </si>
  <si>
    <t>Fiji</t>
  </si>
  <si>
    <t>Gambia</t>
  </si>
  <si>
    <t>Guinea-Bissau</t>
  </si>
  <si>
    <t>Guyana</t>
  </si>
  <si>
    <t>Indonesia</t>
  </si>
  <si>
    <t>Israel</t>
  </si>
  <si>
    <t>Jordan</t>
  </si>
  <si>
    <t>Kenya</t>
  </si>
  <si>
    <t>Malawi</t>
  </si>
  <si>
    <t>Mexico</t>
  </si>
  <si>
    <t>Mongolia</t>
  </si>
  <si>
    <t>Mozambique</t>
  </si>
  <si>
    <t>Namibia</t>
  </si>
  <si>
    <t>Nigeria</t>
  </si>
  <si>
    <t>Rwanda</t>
  </si>
  <si>
    <t>Samoa</t>
  </si>
  <si>
    <t>Sao Tome and Principe</t>
  </si>
  <si>
    <t>Senegal</t>
  </si>
  <si>
    <t>Suriname</t>
  </si>
  <si>
    <t>Thailand</t>
  </si>
  <si>
    <t>Tonga</t>
  </si>
  <si>
    <t>Uganda</t>
  </si>
  <si>
    <t>United Arab Emirates</t>
  </si>
  <si>
    <t>Uruguay</t>
  </si>
  <si>
    <t>Vanuatu</t>
  </si>
  <si>
    <t>Zimbabwe</t>
  </si>
  <si>
    <t>Afghanistan</t>
  </si>
  <si>
    <t>Andorra</t>
  </si>
  <si>
    <t>Angola</t>
  </si>
  <si>
    <t>Antigua and Barbuda</t>
  </si>
  <si>
    <t>Azerbaijan</t>
  </si>
  <si>
    <t>Bahamas</t>
  </si>
  <si>
    <t>Bangladesh</t>
  </si>
  <si>
    <t>Bosnia and Herzegovina</t>
  </si>
  <si>
    <t>Botswana</t>
  </si>
  <si>
    <t>British Virgin Islands</t>
  </si>
  <si>
    <t>Brunei Darussalam</t>
  </si>
  <si>
    <t>Canada</t>
  </si>
  <si>
    <t>Cayman Islands</t>
  </si>
  <si>
    <t>Channel Islands</t>
  </si>
  <si>
    <t>China</t>
  </si>
  <si>
    <t>Cyprus</t>
  </si>
  <si>
    <t>Equatorial Guinea</t>
  </si>
  <si>
    <t>Falkland Islands (Malvinas)</t>
  </si>
  <si>
    <t>French Guiana</t>
  </si>
  <si>
    <t>French Polynesia</t>
  </si>
  <si>
    <t>Georgia</t>
  </si>
  <si>
    <t>Ghana</t>
  </si>
  <si>
    <t>Greenland</t>
  </si>
  <si>
    <t>Grenada</t>
  </si>
  <si>
    <t>Guadeloupe</t>
  </si>
  <si>
    <t>Guam</t>
  </si>
  <si>
    <t>India</t>
  </si>
  <si>
    <t>Iraq</t>
  </si>
  <si>
    <t>Isle of Man</t>
  </si>
  <si>
    <t>Kazakhstan</t>
  </si>
  <si>
    <t>Kuwait</t>
  </si>
  <si>
    <t>Lesotho</t>
  </si>
  <si>
    <t>Liberia</t>
  </si>
  <si>
    <t>Liechtenstein</t>
  </si>
  <si>
    <t>Malaysia</t>
  </si>
  <si>
    <t>Maldives</t>
  </si>
  <si>
    <t>Martinique</t>
  </si>
  <si>
    <t>Mauritius</t>
  </si>
  <si>
    <t>Montenegro</t>
  </si>
  <si>
    <t>Montserrat</t>
  </si>
  <si>
    <t>Myanmar</t>
  </si>
  <si>
    <t>Nepal</t>
  </si>
  <si>
    <t>New Caledonia</t>
  </si>
  <si>
    <t>Niger</t>
  </si>
  <si>
    <t>Northern Mariana Islands</t>
  </si>
  <si>
    <t>Oman</t>
  </si>
  <si>
    <t>Palau</t>
  </si>
  <si>
    <t>Panama</t>
  </si>
  <si>
    <t>Papua New Guinea</t>
  </si>
  <si>
    <t>Puerto Rico</t>
  </si>
  <si>
    <t>Qatar</t>
  </si>
  <si>
    <t>Réunion</t>
  </si>
  <si>
    <t>Saint Helena</t>
  </si>
  <si>
    <t>Saint Kitts and Nevis</t>
  </si>
  <si>
    <t>Saudi Arabia</t>
  </si>
  <si>
    <t>Serbia</t>
  </si>
  <si>
    <t>Sierra Leone</t>
  </si>
  <si>
    <t>Solomon Islands</t>
  </si>
  <si>
    <t>Somalia</t>
  </si>
  <si>
    <t>South Africa</t>
  </si>
  <si>
    <t>Syrian Arab Republic</t>
  </si>
  <si>
    <t>Timor-Leste</t>
  </si>
  <si>
    <t>United States Virgin Islands</t>
  </si>
  <si>
    <t>Western Sahara</t>
  </si>
  <si>
    <t>Marshall Islands</t>
  </si>
  <si>
    <t>Norfolk Island</t>
  </si>
  <si>
    <t>Country</t>
  </si>
  <si>
    <t>Environmental Indicators and Selected Time Series</t>
  </si>
  <si>
    <t>RefTable</t>
  </si>
  <si>
    <t>Choose a country from the following drop-down list:</t>
  </si>
  <si>
    <t>Definitions &amp; Technical notes:</t>
  </si>
  <si>
    <t>Source:</t>
  </si>
  <si>
    <r>
      <t>km</t>
    </r>
    <r>
      <rPr>
        <i/>
        <vertAlign val="superscript"/>
        <sz val="8"/>
        <rFont val="Arial"/>
        <family val="2"/>
      </rPr>
      <t>2</t>
    </r>
  </si>
  <si>
    <t>Venezuela (Bolivarian Republic of)</t>
  </si>
  <si>
    <t>Food and Agriculture Organization of the United Nations (FAO).</t>
  </si>
  <si>
    <t>Bolivia (Plurinational State of)</t>
  </si>
  <si>
    <t>Cabo Verde</t>
  </si>
  <si>
    <t>China, Hong Kong Special Administrative Region</t>
  </si>
  <si>
    <t>Côte d'Ivoire</t>
  </si>
  <si>
    <t>Democratic People's Republic of Korea</t>
  </si>
  <si>
    <t>Democratic Republic of the Congo</t>
  </si>
  <si>
    <t>Lao People's Democratic Republic</t>
  </si>
  <si>
    <t>Libya</t>
  </si>
  <si>
    <t>Micronesia (Federated States of)</t>
  </si>
  <si>
    <t>Republic of Korea</t>
  </si>
  <si>
    <t>Saint Vincent and the Grenadines</t>
  </si>
  <si>
    <t>South Sudan</t>
  </si>
  <si>
    <t>State of Palestine</t>
  </si>
  <si>
    <t>The former Yugoslav Republic of Macedonia</t>
  </si>
  <si>
    <t>United Kingdom of Great Britain and Northern Ireland</t>
  </si>
  <si>
    <t>United Republic of Tanzania</t>
  </si>
  <si>
    <t>United States of America</t>
  </si>
  <si>
    <t>...</t>
  </si>
  <si>
    <t>… denotes no data available.</t>
  </si>
  <si>
    <r>
      <t>Last update:</t>
    </r>
    <r>
      <rPr>
        <sz val="12"/>
        <rFont val="Arial"/>
        <family val="2"/>
      </rPr>
      <t xml:space="preserve"> January 2016</t>
    </r>
  </si>
  <si>
    <r>
      <rPr>
        <u val="single"/>
        <sz val="8"/>
        <rFont val="Arial"/>
        <family val="2"/>
      </rPr>
      <t>Permanent meadows and pastures</t>
    </r>
    <r>
      <rPr>
        <sz val="8"/>
        <rFont val="Arial"/>
        <family val="2"/>
      </rPr>
      <t xml:space="preserve"> is the land used permanently (for a period of five years or more) for herbaceous forage crops, either cultivated or naturally growing. A period of five years or more is used to differentiate between permanent and temporary meadows.</t>
    </r>
  </si>
  <si>
    <t>Permanent Meadows and Pastures</t>
  </si>
  <si>
    <r>
      <rPr>
        <sz val="8"/>
        <rFont val="Arial"/>
        <family val="2"/>
      </rPr>
      <t xml:space="preserve">Available at: </t>
    </r>
    <r>
      <rPr>
        <u val="single"/>
        <sz val="8"/>
        <color indexed="12"/>
        <rFont val="Arial"/>
        <family val="2"/>
      </rPr>
      <t>http://faostat3.fao.org/home/E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</si>
</sst>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;@"/>
    <numFmt numFmtId="166" formatCode="###\ ###\ ###\ ##0"/>
    <numFmt numFmtId="167" formatCode="###\ ###\ ###\ ##0.00"/>
    <numFmt numFmtId="168" formatCode="###\ ###\ ###\ ##0.0"/>
    <numFmt numFmtId="169" formatCode="###\ ###\ ###"/>
    <numFmt numFmtId="170" formatCode="###\ ###\ ##0"/>
    <numFmt numFmtId="171" formatCode="[$-409]dddd\,\ dd\ mmmm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b/>
      <i/>
      <vertAlign val="superscript"/>
      <sz val="8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color indexed="23"/>
      <name val="Arial"/>
      <family val="2"/>
    </font>
    <font>
      <b/>
      <sz val="13"/>
      <name val="Arial"/>
      <family val="2"/>
    </font>
    <font>
      <b/>
      <sz val="10"/>
      <color indexed="12"/>
      <name val="Arial"/>
      <family val="2"/>
    </font>
    <font>
      <u val="single"/>
      <sz val="8"/>
      <name val="Arial"/>
      <family val="2"/>
    </font>
    <font>
      <u val="single"/>
      <sz val="8"/>
      <color indexed="12"/>
      <name val="Arial"/>
      <family val="2"/>
    </font>
    <font>
      <sz val="10.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9"/>
      <name val="Arial"/>
      <family val="2"/>
    </font>
    <font>
      <sz val="11"/>
      <name val="Calibri"/>
      <family val="2"/>
    </font>
    <font>
      <b/>
      <sz val="10.5"/>
      <color indexed="8"/>
      <name val="Arial"/>
      <family val="2"/>
    </font>
    <font>
      <b/>
      <vertAlign val="superscript"/>
      <sz val="10.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2" fontId="15" fillId="0" borderId="0" xfId="62" applyNumberFormat="1" applyFont="1" applyFill="1" applyBorder="1" applyAlignment="1" applyProtection="1">
      <alignment horizontal="left"/>
      <protection hidden="1"/>
    </xf>
    <xf numFmtId="0" fontId="16" fillId="0" borderId="0" xfId="62" applyNumberFormat="1" applyFont="1" applyFill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left"/>
      <protection locked="0"/>
    </xf>
    <xf numFmtId="166" fontId="1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164" fontId="0" fillId="33" borderId="0" xfId="0" applyNumberFormat="1" applyFill="1" applyAlignment="1" applyProtection="1">
      <alignment horizontal="right"/>
      <protection locked="0"/>
    </xf>
    <xf numFmtId="0" fontId="23" fillId="33" borderId="0" xfId="0" applyFont="1" applyFill="1" applyAlignment="1" applyProtection="1">
      <alignment horizontal="left"/>
      <protection locked="0"/>
    </xf>
    <xf numFmtId="166" fontId="0" fillId="33" borderId="0" xfId="0" applyNumberFormat="1" applyFont="1" applyFill="1" applyAlignment="1" applyProtection="1">
      <alignment horizontal="righ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166" fontId="5" fillId="33" borderId="0" xfId="61" applyNumberFormat="1" applyFont="1" applyFill="1" applyBorder="1" applyAlignment="1" applyProtection="1">
      <alignment horizontal="right" wrapText="1"/>
      <protection locked="0"/>
    </xf>
    <xf numFmtId="0" fontId="11" fillId="33" borderId="0" xfId="0" applyFont="1" applyFill="1" applyAlignment="1" applyProtection="1">
      <alignment horizontal="right"/>
      <protection locked="0"/>
    </xf>
    <xf numFmtId="0" fontId="21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left"/>
      <protection locked="0"/>
    </xf>
    <xf numFmtId="166" fontId="5" fillId="34" borderId="0" xfId="61" applyNumberFormat="1" applyFont="1" applyFill="1" applyBorder="1" applyAlignment="1" applyProtection="1">
      <alignment horizontal="left"/>
      <protection locked="0"/>
    </xf>
    <xf numFmtId="166" fontId="5" fillId="35" borderId="0" xfId="61" applyNumberFormat="1" applyFont="1" applyFill="1" applyBorder="1" applyAlignment="1" applyProtection="1">
      <alignment horizontal="left" wrapText="1"/>
      <protection locked="0"/>
    </xf>
    <xf numFmtId="166" fontId="5" fillId="35" borderId="0" xfId="61" applyNumberFormat="1" applyFont="1" applyFill="1" applyBorder="1" applyAlignment="1" applyProtection="1">
      <alignment horizontal="right" wrapText="1"/>
      <protection locked="0"/>
    </xf>
    <xf numFmtId="166" fontId="5" fillId="0" borderId="0" xfId="61" applyNumberFormat="1" applyFont="1" applyFill="1" applyBorder="1" applyAlignment="1" applyProtection="1">
      <alignment horizontal="left" wrapText="1"/>
      <protection locked="0"/>
    </xf>
    <xf numFmtId="166" fontId="5" fillId="0" borderId="0" xfId="61" applyNumberFormat="1" applyFont="1" applyFill="1" applyBorder="1" applyAlignment="1" applyProtection="1">
      <alignment horizontal="right" wrapText="1"/>
      <protection locked="0"/>
    </xf>
    <xf numFmtId="166" fontId="5" fillId="0" borderId="0" xfId="61" applyNumberFormat="1" applyFont="1" applyFill="1" applyBorder="1" applyAlignment="1" applyProtection="1">
      <alignment horizontal="right"/>
      <protection locked="0"/>
    </xf>
    <xf numFmtId="166" fontId="5" fillId="36" borderId="0" xfId="61" applyNumberFormat="1" applyFont="1" applyFill="1" applyBorder="1" applyAlignment="1" applyProtection="1">
      <alignment horizontal="left" wrapText="1"/>
      <protection locked="0"/>
    </xf>
    <xf numFmtId="166" fontId="5" fillId="36" borderId="0" xfId="61" applyNumberFormat="1" applyFont="1" applyFill="1" applyBorder="1" applyAlignment="1" applyProtection="1">
      <alignment horizontal="right" wrapText="1"/>
      <protection locked="0"/>
    </xf>
    <xf numFmtId="166" fontId="5" fillId="36" borderId="0" xfId="61" applyNumberFormat="1" applyFont="1" applyFill="1" applyBorder="1" applyAlignment="1" applyProtection="1">
      <alignment horizontal="right"/>
      <protection locked="0"/>
    </xf>
    <xf numFmtId="0" fontId="2" fillId="34" borderId="0" xfId="0" applyFont="1" applyFill="1" applyAlignment="1" applyProtection="1">
      <alignment horizontal="left"/>
      <protection locked="0"/>
    </xf>
    <xf numFmtId="0" fontId="2" fillId="34" borderId="0" xfId="0" applyFont="1" applyFill="1" applyAlignment="1" applyProtection="1">
      <alignment/>
      <protection locked="0"/>
    </xf>
    <xf numFmtId="164" fontId="2" fillId="34" borderId="0" xfId="0" applyNumberFormat="1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6" fontId="0" fillId="0" borderId="0" xfId="0" applyNumberFormat="1" applyAlignment="1" applyProtection="1">
      <alignment wrapText="1"/>
      <protection locked="0"/>
    </xf>
    <xf numFmtId="166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166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 wrapText="1"/>
      <protection locked="0"/>
    </xf>
    <xf numFmtId="0" fontId="9" fillId="0" borderId="0" xfId="0" applyFont="1" applyAlignment="1" applyProtection="1" quotePrefix="1">
      <alignment horizontal="left" wrapText="1"/>
      <protection locked="0"/>
    </xf>
    <xf numFmtId="166" fontId="9" fillId="0" borderId="0" xfId="0" applyNumberFormat="1" applyFont="1" applyAlignment="1" applyProtection="1" quotePrefix="1">
      <alignment horizontal="left" wrapText="1"/>
      <protection locked="0"/>
    </xf>
    <xf numFmtId="0" fontId="20" fillId="0" borderId="0" xfId="0" applyFont="1" applyAlignment="1" applyProtection="1" quotePrefix="1">
      <alignment horizontal="left" wrapText="1"/>
      <protection locked="0"/>
    </xf>
    <xf numFmtId="166" fontId="2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166" fontId="5" fillId="33" borderId="0" xfId="61" applyNumberFormat="1" applyFont="1" applyFill="1" applyBorder="1" applyAlignment="1" applyProtection="1">
      <alignment horizontal="left" wrapText="1"/>
      <protection locked="0"/>
    </xf>
    <xf numFmtId="166" fontId="5" fillId="33" borderId="0" xfId="61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left"/>
      <protection locked="0"/>
    </xf>
    <xf numFmtId="166" fontId="5" fillId="37" borderId="10" xfId="61" applyNumberFormat="1" applyFont="1" applyFill="1" applyBorder="1" applyAlignment="1" applyProtection="1">
      <alignment horizontal="right" wrapText="1"/>
      <protection hidden="1"/>
    </xf>
    <xf numFmtId="166" fontId="5" fillId="37" borderId="11" xfId="61" applyNumberFormat="1" applyFont="1" applyFill="1" applyBorder="1" applyAlignment="1" applyProtection="1">
      <alignment horizontal="right" wrapText="1"/>
      <protection hidden="1"/>
    </xf>
    <xf numFmtId="166" fontId="26" fillId="37" borderId="12" xfId="61" applyNumberFormat="1" applyFont="1" applyFill="1" applyBorder="1" applyAlignment="1" applyProtection="1">
      <alignment horizontal="right" wrapText="1"/>
      <protection hidden="1"/>
    </xf>
    <xf numFmtId="166" fontId="5" fillId="37" borderId="13" xfId="61" applyNumberFormat="1" applyFont="1" applyFill="1" applyBorder="1" applyAlignment="1" applyProtection="1">
      <alignment horizontal="right" wrapText="1"/>
      <protection hidden="1"/>
    </xf>
    <xf numFmtId="166" fontId="5" fillId="37" borderId="0" xfId="61" applyNumberFormat="1" applyFont="1" applyFill="1" applyBorder="1" applyAlignment="1" applyProtection="1">
      <alignment horizontal="right" wrapText="1"/>
      <protection hidden="1"/>
    </xf>
    <xf numFmtId="166" fontId="26" fillId="37" borderId="14" xfId="61" applyNumberFormat="1" applyFont="1" applyFill="1" applyBorder="1" applyAlignment="1" applyProtection="1">
      <alignment horizontal="right" wrapText="1"/>
      <protection hidden="1"/>
    </xf>
    <xf numFmtId="0" fontId="0" fillId="37" borderId="0" xfId="0" applyFill="1" applyBorder="1" applyAlignment="1" applyProtection="1">
      <alignment/>
      <protection hidden="1"/>
    </xf>
    <xf numFmtId="164" fontId="0" fillId="37" borderId="0" xfId="0" applyNumberFormat="1" applyFill="1" applyBorder="1" applyAlignment="1" applyProtection="1">
      <alignment horizontal="right"/>
      <protection hidden="1"/>
    </xf>
    <xf numFmtId="166" fontId="5" fillId="37" borderId="15" xfId="61" applyNumberFormat="1" applyFont="1" applyFill="1" applyBorder="1" applyAlignment="1" applyProtection="1">
      <alignment horizontal="right" wrapText="1"/>
      <protection hidden="1"/>
    </xf>
    <xf numFmtId="166" fontId="5" fillId="37" borderId="16" xfId="61" applyNumberFormat="1" applyFont="1" applyFill="1" applyBorder="1" applyAlignment="1" applyProtection="1">
      <alignment horizontal="right" wrapText="1"/>
      <protection hidden="1"/>
    </xf>
    <xf numFmtId="166" fontId="26" fillId="37" borderId="17" xfId="61" applyNumberFormat="1" applyFont="1" applyFill="1" applyBorder="1" applyAlignment="1" applyProtection="1">
      <alignment horizontal="right" wrapText="1"/>
      <protection hidden="1"/>
    </xf>
    <xf numFmtId="0" fontId="27" fillId="33" borderId="0" xfId="0" applyFont="1" applyFill="1" applyAlignment="1" applyProtection="1">
      <alignment horizontal="left"/>
      <protection locked="0"/>
    </xf>
    <xf numFmtId="49" fontId="11" fillId="33" borderId="0" xfId="0" applyNumberFormat="1" applyFont="1" applyFill="1" applyAlignment="1" applyProtection="1">
      <alignment horizontal="right"/>
      <protection locked="0"/>
    </xf>
    <xf numFmtId="0" fontId="28" fillId="33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164" fontId="2" fillId="0" borderId="0" xfId="0" applyNumberFormat="1" applyFont="1" applyFill="1" applyAlignment="1" applyProtection="1">
      <alignment horizontal="right"/>
      <protection locked="0"/>
    </xf>
    <xf numFmtId="2" fontId="10" fillId="38" borderId="0" xfId="62" applyNumberFormat="1" applyFont="1" applyFill="1" applyBorder="1" applyAlignment="1" applyProtection="1">
      <alignment horizontal="left" vertical="center"/>
      <protection locked="0"/>
    </xf>
    <xf numFmtId="0" fontId="6" fillId="38" borderId="0" xfId="62" applyNumberFormat="1" applyFont="1" applyFill="1" applyBorder="1" applyAlignment="1" applyProtection="1">
      <alignment horizontal="right" vertical="center"/>
      <protection locked="0"/>
    </xf>
    <xf numFmtId="166" fontId="26" fillId="37" borderId="11" xfId="61" applyNumberFormat="1" applyFont="1" applyFill="1" applyBorder="1" applyAlignment="1" applyProtection="1">
      <alignment horizontal="right" wrapText="1"/>
      <protection hidden="1"/>
    </xf>
    <xf numFmtId="166" fontId="26" fillId="37" borderId="0" xfId="61" applyNumberFormat="1" applyFont="1" applyFill="1" applyBorder="1" applyAlignment="1" applyProtection="1">
      <alignment horizontal="right" wrapText="1"/>
      <protection hidden="1"/>
    </xf>
    <xf numFmtId="166" fontId="26" fillId="37" borderId="16" xfId="61" applyNumberFormat="1" applyFont="1" applyFill="1" applyBorder="1" applyAlignment="1" applyProtection="1">
      <alignment horizontal="right" wrapText="1"/>
      <protection hidden="1"/>
    </xf>
    <xf numFmtId="0" fontId="72" fillId="0" borderId="0" xfId="0" applyFont="1" applyAlignment="1" applyProtection="1">
      <alignment/>
      <protection locked="0"/>
    </xf>
    <xf numFmtId="166" fontId="4" fillId="39" borderId="18" xfId="61" applyNumberFormat="1" applyFont="1" applyFill="1" applyBorder="1" applyAlignment="1" applyProtection="1">
      <alignment horizontal="left" shrinkToFit="1"/>
      <protection locked="0"/>
    </xf>
    <xf numFmtId="166" fontId="4" fillId="39" borderId="19" xfId="61" applyNumberFormat="1" applyFont="1" applyFill="1" applyBorder="1" applyAlignment="1" applyProtection="1">
      <alignment horizontal="left" shrinkToFit="1"/>
      <protection locked="0"/>
    </xf>
    <xf numFmtId="166" fontId="4" fillId="39" borderId="20" xfId="61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5" fillId="34" borderId="0" xfId="0" applyFont="1" applyFill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29" fillId="0" borderId="0" xfId="53" applyFont="1" applyAlignment="1" applyProtection="1">
      <alignment horizontal="left"/>
      <protection locked="0"/>
    </xf>
    <xf numFmtId="0" fontId="14" fillId="0" borderId="0" xfId="53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NOx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Permanent Meadows and Pastures</a:t>
            </a:r>
          </a:p>
        </c:rich>
      </c:tx>
      <c:layout>
        <c:manualLayout>
          <c:xMode val="factor"/>
          <c:yMode val="factor"/>
          <c:x val="-0.017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985"/>
          <c:w val="0.9225"/>
          <c:h val="0.68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9966"/>
                </a:gs>
                <a:gs pos="100000">
                  <a:srgbClr val="18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AgriTS!$C$31:$Z$31</c:f>
              <c:numCache/>
            </c:numRef>
          </c:cat>
          <c:val>
            <c:numRef>
              <c:f>AgriTS!$C$32:$Z$32</c:f>
              <c:numCache/>
            </c:numRef>
          </c:val>
        </c:ser>
        <c:gapWidth val="30"/>
        <c:axId val="27015356"/>
        <c:axId val="41811613"/>
      </c:barChart>
      <c:catAx>
        <c:axId val="2701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35"/>
              <c:y val="0.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11613"/>
        <c:crosses val="autoZero"/>
        <c:auto val="1"/>
        <c:lblOffset val="100"/>
        <c:tickLblSkip val="1"/>
        <c:noMultiLvlLbl val="0"/>
      </c:catAx>
      <c:valAx>
        <c:axId val="418116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 (km</a:t>
                </a:r>
                <a:r>
                  <a:rPr lang="en-US" cap="none" sz="10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1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26</xdr:row>
      <xdr:rowOff>76200</xdr:rowOff>
    </xdr:from>
    <xdr:to>
      <xdr:col>15</xdr:col>
      <xdr:colOff>409575</xdr:colOff>
      <xdr:row>27</xdr:row>
      <xdr:rowOff>114300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829300" y="4267200"/>
          <a:ext cx="3390900" cy="2000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website: http://unstats.un.org/unsd/ENVIRONMENT/qindicators.htm</a:t>
          </a:r>
        </a:p>
      </xdr:txBody>
    </xdr:sp>
    <xdr:clientData/>
  </xdr:twoCellAnchor>
  <xdr:twoCellAnchor>
    <xdr:from>
      <xdr:col>5</xdr:col>
      <xdr:colOff>228600</xdr:colOff>
      <xdr:row>8</xdr:row>
      <xdr:rowOff>142875</xdr:rowOff>
    </xdr:from>
    <xdr:to>
      <xdr:col>19</xdr:col>
      <xdr:colOff>323850</xdr:colOff>
      <xdr:row>26</xdr:row>
      <xdr:rowOff>76200</xdr:rowOff>
    </xdr:to>
    <xdr:graphicFrame>
      <xdr:nvGraphicFramePr>
        <xdr:cNvPr id="2" name="Chart 8"/>
        <xdr:cNvGraphicFramePr/>
      </xdr:nvGraphicFramePr>
      <xdr:xfrm>
        <a:off x="3609975" y="1419225"/>
        <a:ext cx="76962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.Stat8\Desktop\DESALuciaRecs,%202009-07-06\TESTINGS\PRUEBA%20Data%20Graph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.Stat8\Desktop\DESALuciaRecs,%202009-07-20\July,06\website%20tables_Selected_finalL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  <sheetName val="Footnotes workings"/>
      <sheetName val="Country &amp; ID"/>
      <sheetName val="Var Name &amp; ID"/>
      <sheetName val="Var ID, Unit ID, Unit"/>
      <sheetName val="Coun ID,Var ID,Year"/>
      <sheetName val="Footnotes"/>
      <sheetName val="Data for graphing"/>
    </sheetNames>
    <sheetDataSet>
      <sheetData sheetId="2"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American Samoa</v>
          </cell>
        </row>
        <row r="6">
          <cell r="A6" t="str">
            <v>Andorra</v>
          </cell>
        </row>
        <row r="7">
          <cell r="A7" t="str">
            <v>Angola</v>
          </cell>
        </row>
        <row r="8">
          <cell r="A8" t="str">
            <v>Anguilla</v>
          </cell>
        </row>
        <row r="9">
          <cell r="A9" t="str">
            <v>Antigua and Barbuda</v>
          </cell>
        </row>
        <row r="10">
          <cell r="A10" t="str">
            <v>Argentina</v>
          </cell>
        </row>
        <row r="11">
          <cell r="A11" t="str">
            <v>Armenia</v>
          </cell>
        </row>
        <row r="12">
          <cell r="A12" t="str">
            <v>Aruba</v>
          </cell>
        </row>
        <row r="13">
          <cell r="A13" t="str">
            <v>Australia</v>
          </cell>
        </row>
        <row r="14">
          <cell r="A14" t="str">
            <v>Austria</v>
          </cell>
        </row>
        <row r="15">
          <cell r="A15" t="str">
            <v>Azerbaijan</v>
          </cell>
        </row>
        <row r="16">
          <cell r="A16" t="str">
            <v>Bahamas</v>
          </cell>
        </row>
        <row r="17">
          <cell r="A17" t="str">
            <v>Bahrain</v>
          </cell>
        </row>
        <row r="18">
          <cell r="A18" t="str">
            <v>Bangladesh</v>
          </cell>
        </row>
        <row r="19">
          <cell r="A19" t="str">
            <v>Barbados</v>
          </cell>
        </row>
        <row r="20">
          <cell r="A20" t="str">
            <v>Belarus</v>
          </cell>
        </row>
        <row r="21">
          <cell r="A21" t="str">
            <v>Belgium</v>
          </cell>
        </row>
        <row r="22">
          <cell r="A22" t="str">
            <v>Belgium-Luxembourg</v>
          </cell>
        </row>
        <row r="23">
          <cell r="A23" t="str">
            <v>Belize</v>
          </cell>
        </row>
        <row r="24">
          <cell r="A24" t="str">
            <v>Benin</v>
          </cell>
        </row>
        <row r="25">
          <cell r="A25" t="str">
            <v>Bermuda</v>
          </cell>
        </row>
        <row r="26">
          <cell r="A26" t="str">
            <v>Bhutan</v>
          </cell>
        </row>
        <row r="27">
          <cell r="A27" t="str">
            <v>Bolivia</v>
          </cell>
        </row>
        <row r="28">
          <cell r="A28" t="str">
            <v>Bosnia and Herzegovina</v>
          </cell>
        </row>
        <row r="29">
          <cell r="A29" t="str">
            <v>Botswana</v>
          </cell>
        </row>
        <row r="30">
          <cell r="A30" t="str">
            <v>Brazil</v>
          </cell>
        </row>
        <row r="31">
          <cell r="A31" t="str">
            <v>British Virgin Islands</v>
          </cell>
        </row>
        <row r="32">
          <cell r="A32" t="str">
            <v>Brunei Darussalam</v>
          </cell>
        </row>
        <row r="33">
          <cell r="A33" t="str">
            <v>Bulgaria</v>
          </cell>
        </row>
        <row r="34">
          <cell r="A34" t="str">
            <v>Burkina Faso</v>
          </cell>
        </row>
        <row r="35">
          <cell r="A35" t="str">
            <v>Burundi</v>
          </cell>
        </row>
        <row r="36">
          <cell r="A36" t="str">
            <v>Cambodia</v>
          </cell>
        </row>
        <row r="37">
          <cell r="A37" t="str">
            <v>Cameroon</v>
          </cell>
        </row>
        <row r="38">
          <cell r="A38" t="str">
            <v>Canada</v>
          </cell>
        </row>
        <row r="39">
          <cell r="A39" t="str">
            <v>Cape Verde</v>
          </cell>
        </row>
        <row r="40">
          <cell r="A40" t="str">
            <v>Cayman Islands</v>
          </cell>
        </row>
        <row r="41">
          <cell r="A41" t="str">
            <v>Central African Republic</v>
          </cell>
        </row>
        <row r="42">
          <cell r="A42" t="str">
            <v>Chad</v>
          </cell>
        </row>
        <row r="43">
          <cell r="A43" t="str">
            <v>Channel Islands</v>
          </cell>
        </row>
        <row r="44">
          <cell r="A44" t="str">
            <v>Chile</v>
          </cell>
        </row>
        <row r="45">
          <cell r="A45" t="str">
            <v>China</v>
          </cell>
        </row>
        <row r="46">
          <cell r="A46" t="str">
            <v>China, Hong Kong SAR</v>
          </cell>
        </row>
        <row r="47">
          <cell r="A47" t="str">
            <v>China, Macao SAR</v>
          </cell>
        </row>
        <row r="48">
          <cell r="A48" t="str">
            <v>Christmas Island</v>
          </cell>
        </row>
        <row r="49">
          <cell r="A49" t="str">
            <v>Cocos Island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d'Ivoire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Dem. Rep. of the Congo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Faeroe Islands</v>
          </cell>
        </row>
        <row r="73">
          <cell r="A73" t="str">
            <v>Falkland Islands (Malvinas)</v>
          </cell>
        </row>
        <row r="74">
          <cell r="A74" t="str">
            <v>Fiji</v>
          </cell>
        </row>
        <row r="75">
          <cell r="A75" t="str">
            <v>Finland</v>
          </cell>
        </row>
        <row r="76">
          <cell r="A76" t="str">
            <v>France</v>
          </cell>
        </row>
        <row r="77">
          <cell r="A77" t="str">
            <v>French Guiana</v>
          </cell>
        </row>
        <row r="78">
          <cell r="A78" t="str">
            <v>French Polynesia</v>
          </cell>
        </row>
        <row r="79">
          <cell r="A79" t="str">
            <v>Gabon</v>
          </cell>
        </row>
        <row r="80">
          <cell r="A80" t="str">
            <v>Gambia</v>
          </cell>
        </row>
        <row r="81">
          <cell r="A81" t="str">
            <v>Georgia</v>
          </cell>
        </row>
        <row r="82">
          <cell r="A82" t="str">
            <v>Germany</v>
          </cell>
        </row>
        <row r="83">
          <cell r="A83" t="str">
            <v>Ghana</v>
          </cell>
        </row>
        <row r="84">
          <cell r="A84" t="str">
            <v>Gibraltar</v>
          </cell>
        </row>
        <row r="85">
          <cell r="A85" t="str">
            <v>Greece</v>
          </cell>
        </row>
        <row r="86">
          <cell r="A86" t="str">
            <v>Greenland</v>
          </cell>
        </row>
        <row r="87">
          <cell r="A87" t="str">
            <v>Grenada</v>
          </cell>
        </row>
        <row r="88">
          <cell r="A88" t="str">
            <v>Guadeloupe</v>
          </cell>
        </row>
        <row r="89">
          <cell r="A89" t="str">
            <v>Guam</v>
          </cell>
        </row>
        <row r="90">
          <cell r="A90" t="str">
            <v>Guatemala</v>
          </cell>
        </row>
        <row r="91">
          <cell r="A91" t="str">
            <v>Guinea</v>
          </cell>
        </row>
        <row r="92">
          <cell r="A92" t="str">
            <v>Guinea-Bissau</v>
          </cell>
        </row>
        <row r="93">
          <cell r="A93" t="str">
            <v>Guyana</v>
          </cell>
        </row>
        <row r="94">
          <cell r="A94" t="str">
            <v>Haiti</v>
          </cell>
        </row>
        <row r="95">
          <cell r="A95" t="str">
            <v>Holy See</v>
          </cell>
        </row>
        <row r="96">
          <cell r="A96" t="str">
            <v>Honduras</v>
          </cell>
        </row>
        <row r="97">
          <cell r="A97" t="str">
            <v>Hungary</v>
          </cell>
        </row>
        <row r="98">
          <cell r="A98" t="str">
            <v>Iceland</v>
          </cell>
        </row>
        <row r="99">
          <cell r="A99" t="str">
            <v>India</v>
          </cell>
        </row>
        <row r="100">
          <cell r="A100" t="str">
            <v>Indonesia</v>
          </cell>
        </row>
        <row r="101">
          <cell r="A101" t="str">
            <v>Iran (Islamic Republic of)</v>
          </cell>
        </row>
        <row r="102">
          <cell r="A102" t="str">
            <v>Iraq</v>
          </cell>
        </row>
        <row r="103">
          <cell r="A103" t="str">
            <v>Ireland</v>
          </cell>
        </row>
        <row r="104">
          <cell r="A104" t="str">
            <v>Isle of Man</v>
          </cell>
        </row>
        <row r="105">
          <cell r="A105" t="str">
            <v>Israel</v>
          </cell>
        </row>
        <row r="106">
          <cell r="A106" t="str">
            <v>Italy</v>
          </cell>
        </row>
        <row r="107">
          <cell r="A107" t="str">
            <v>Jamaica</v>
          </cell>
        </row>
        <row r="108">
          <cell r="A108" t="str">
            <v>Japan</v>
          </cell>
        </row>
        <row r="109">
          <cell r="A109" t="str">
            <v>Jordan</v>
          </cell>
        </row>
        <row r="110">
          <cell r="A110" t="str">
            <v>Kazakhstan</v>
          </cell>
        </row>
        <row r="111">
          <cell r="A111" t="str">
            <v>Kenya</v>
          </cell>
        </row>
        <row r="112">
          <cell r="A112" t="str">
            <v>Kiribati</v>
          </cell>
        </row>
        <row r="113">
          <cell r="A113" t="str">
            <v>Korea, Dem. People's Rep.</v>
          </cell>
        </row>
        <row r="114">
          <cell r="A114" t="str">
            <v>Korea, Republic of</v>
          </cell>
        </row>
        <row r="115">
          <cell r="A115" t="str">
            <v>Kuwait</v>
          </cell>
        </row>
        <row r="116">
          <cell r="A116" t="str">
            <v>Kyrgyzstan</v>
          </cell>
        </row>
        <row r="117">
          <cell r="A117" t="str">
            <v>Lao People's Dem. Rep.</v>
          </cell>
        </row>
        <row r="118">
          <cell r="A118" t="str">
            <v>Latvia</v>
          </cell>
        </row>
        <row r="119">
          <cell r="A119" t="str">
            <v>Lebanon</v>
          </cell>
        </row>
        <row r="120">
          <cell r="A120" t="str">
            <v>Lesotho</v>
          </cell>
        </row>
        <row r="121">
          <cell r="A121" t="str">
            <v>Liberia</v>
          </cell>
        </row>
        <row r="122">
          <cell r="A122" t="str">
            <v>Libyan Arab Jamahiriya</v>
          </cell>
        </row>
        <row r="123">
          <cell r="A123" t="str">
            <v>Liechtenstein</v>
          </cell>
        </row>
        <row r="124">
          <cell r="A124" t="str">
            <v>Lithuania</v>
          </cell>
        </row>
        <row r="125">
          <cell r="A125" t="str">
            <v>Luxembourg</v>
          </cell>
        </row>
        <row r="126">
          <cell r="A126" t="str">
            <v>Madagascar</v>
          </cell>
        </row>
        <row r="127">
          <cell r="A127" t="str">
            <v>Malawi</v>
          </cell>
        </row>
        <row r="128">
          <cell r="A128" t="str">
            <v>Malaysia</v>
          </cell>
        </row>
        <row r="129">
          <cell r="A129" t="str">
            <v>Maldives</v>
          </cell>
        </row>
        <row r="130">
          <cell r="A130" t="str">
            <v>Mali</v>
          </cell>
        </row>
        <row r="131">
          <cell r="A131" t="str">
            <v>Malta</v>
          </cell>
        </row>
        <row r="132">
          <cell r="A132" t="str">
            <v>Marshall Islands</v>
          </cell>
        </row>
        <row r="133">
          <cell r="A133" t="str">
            <v>Martinique</v>
          </cell>
        </row>
        <row r="134">
          <cell r="A134" t="str">
            <v>Mauritania</v>
          </cell>
        </row>
        <row r="135">
          <cell r="A135" t="str">
            <v>Mauritius</v>
          </cell>
        </row>
        <row r="136">
          <cell r="A136" t="str">
            <v>Mexico</v>
          </cell>
        </row>
        <row r="137">
          <cell r="A137" t="str">
            <v>Micronesia, Federated States of</v>
          </cell>
        </row>
        <row r="138">
          <cell r="A138" t="str">
            <v>Monaco</v>
          </cell>
        </row>
        <row r="139">
          <cell r="A139" t="str">
            <v>Mongolia</v>
          </cell>
        </row>
        <row r="140">
          <cell r="A140" t="str">
            <v>Montenegro</v>
          </cell>
        </row>
        <row r="141">
          <cell r="A141" t="str">
            <v>Montserrat</v>
          </cell>
        </row>
        <row r="142">
          <cell r="A142" t="str">
            <v>Morocco</v>
          </cell>
        </row>
        <row r="143">
          <cell r="A143" t="str">
            <v>Mozambique</v>
          </cell>
        </row>
        <row r="144">
          <cell r="A144" t="str">
            <v>Myanmar</v>
          </cell>
        </row>
        <row r="145">
          <cell r="A145" t="str">
            <v>Namibia</v>
          </cell>
        </row>
        <row r="146">
          <cell r="A146" t="str">
            <v>Nauru</v>
          </cell>
        </row>
        <row r="147">
          <cell r="A147" t="str">
            <v>Nepal</v>
          </cell>
        </row>
        <row r="148">
          <cell r="A148" t="str">
            <v>Netherlands</v>
          </cell>
        </row>
        <row r="149">
          <cell r="A149" t="str">
            <v>Netherlands Antilles</v>
          </cell>
        </row>
        <row r="150">
          <cell r="A150" t="str">
            <v>New Caledonia</v>
          </cell>
        </row>
        <row r="151">
          <cell r="A151" t="str">
            <v>New Zealand</v>
          </cell>
        </row>
        <row r="152">
          <cell r="A152" t="str">
            <v>Nicaragua</v>
          </cell>
        </row>
        <row r="153">
          <cell r="A153" t="str">
            <v>Niger</v>
          </cell>
        </row>
        <row r="154">
          <cell r="A154" t="str">
            <v>Nigeria</v>
          </cell>
        </row>
        <row r="155">
          <cell r="A155" t="str">
            <v>Niue</v>
          </cell>
        </row>
        <row r="156">
          <cell r="A156" t="str">
            <v>Norfolk Island</v>
          </cell>
        </row>
        <row r="157">
          <cell r="A157" t="str">
            <v>Northern Mariana Islands</v>
          </cell>
        </row>
        <row r="158">
          <cell r="A158" t="str">
            <v>Norway</v>
          </cell>
        </row>
        <row r="159">
          <cell r="A159" t="str">
            <v>Oman</v>
          </cell>
        </row>
        <row r="160">
          <cell r="A160" t="str">
            <v>Pakistan</v>
          </cell>
        </row>
        <row r="161">
          <cell r="A161" t="str">
            <v>Palau</v>
          </cell>
        </row>
        <row r="162">
          <cell r="A162" t="str">
            <v>Palestine</v>
          </cell>
        </row>
        <row r="163">
          <cell r="A163" t="str">
            <v>Panama</v>
          </cell>
        </row>
        <row r="164">
          <cell r="A164" t="str">
            <v>Papua New Guinea</v>
          </cell>
        </row>
        <row r="165">
          <cell r="A165" t="str">
            <v>Paraguay</v>
          </cell>
        </row>
        <row r="166">
          <cell r="A166" t="str">
            <v>Peru</v>
          </cell>
        </row>
        <row r="167">
          <cell r="A167" t="str">
            <v>Philippines</v>
          </cell>
        </row>
        <row r="168">
          <cell r="A168" t="str">
            <v>Pitcairn</v>
          </cell>
        </row>
        <row r="169">
          <cell r="A169" t="str">
            <v>Poland</v>
          </cell>
        </row>
        <row r="170">
          <cell r="A170" t="str">
            <v>Portugal</v>
          </cell>
        </row>
        <row r="171">
          <cell r="A171" t="str">
            <v>Puerto Rico</v>
          </cell>
        </row>
        <row r="172">
          <cell r="A172" t="str">
            <v>Qatar</v>
          </cell>
        </row>
        <row r="173">
          <cell r="A173" t="str">
            <v>Republic of Moldova</v>
          </cell>
        </row>
        <row r="174">
          <cell r="A174" t="str">
            <v>Réunion</v>
          </cell>
        </row>
        <row r="175">
          <cell r="A175" t="str">
            <v>Romania</v>
          </cell>
        </row>
        <row r="176">
          <cell r="A176" t="str">
            <v>Russian Federation</v>
          </cell>
        </row>
        <row r="177">
          <cell r="A177" t="str">
            <v>Rwanda</v>
          </cell>
        </row>
        <row r="178">
          <cell r="A178" t="str">
            <v>Saint Helena</v>
          </cell>
        </row>
        <row r="179">
          <cell r="A179" t="str">
            <v>Saint Kitts and Nevis</v>
          </cell>
        </row>
        <row r="180">
          <cell r="A180" t="str">
            <v>Saint Lucia</v>
          </cell>
        </row>
        <row r="181">
          <cell r="A181" t="str">
            <v>Saint Pierre and Miquelon</v>
          </cell>
        </row>
        <row r="182">
          <cell r="A182" t="str">
            <v>Samoa</v>
          </cell>
        </row>
        <row r="183">
          <cell r="A183" t="str">
            <v>San Marino</v>
          </cell>
        </row>
        <row r="184">
          <cell r="A184" t="str">
            <v>Sao Tome and Principe</v>
          </cell>
        </row>
        <row r="185">
          <cell r="A185" t="str">
            <v>Saudi Arabia</v>
          </cell>
        </row>
        <row r="186">
          <cell r="A186" t="str">
            <v>Senegal</v>
          </cell>
        </row>
        <row r="187">
          <cell r="A187" t="str">
            <v>Serbia</v>
          </cell>
        </row>
        <row r="188">
          <cell r="A188" t="str">
            <v>Serbia and Montenegro</v>
          </cell>
        </row>
        <row r="189">
          <cell r="A189" t="str">
            <v>Seychelles</v>
          </cell>
        </row>
        <row r="190">
          <cell r="A190" t="str">
            <v>Sierra Leone</v>
          </cell>
        </row>
        <row r="191">
          <cell r="A191" t="str">
            <v>Singapore</v>
          </cell>
        </row>
        <row r="192">
          <cell r="A192" t="str">
            <v>Slovakia</v>
          </cell>
        </row>
        <row r="193">
          <cell r="A193" t="str">
            <v>Slovenia</v>
          </cell>
        </row>
        <row r="194">
          <cell r="A194" t="str">
            <v>Solomon Islands</v>
          </cell>
        </row>
        <row r="195">
          <cell r="A195" t="str">
            <v>Somalia</v>
          </cell>
        </row>
        <row r="196">
          <cell r="A196" t="str">
            <v>South Africa</v>
          </cell>
        </row>
        <row r="197">
          <cell r="A197" t="str">
            <v>Spain</v>
          </cell>
        </row>
        <row r="198">
          <cell r="A198" t="str">
            <v>Sri Lanka</v>
          </cell>
        </row>
        <row r="199">
          <cell r="A199" t="str">
            <v>St. Vincent and the Grenadines</v>
          </cell>
        </row>
        <row r="200">
          <cell r="A200" t="str">
            <v>Sudan</v>
          </cell>
        </row>
        <row r="201">
          <cell r="A201" t="str">
            <v>Suriname</v>
          </cell>
        </row>
        <row r="202">
          <cell r="A202" t="str">
            <v>Svalbard and Jan Mayen Islands</v>
          </cell>
        </row>
        <row r="203">
          <cell r="A203" t="str">
            <v>Swaziland</v>
          </cell>
        </row>
        <row r="204">
          <cell r="A204" t="str">
            <v>Sweden</v>
          </cell>
        </row>
        <row r="205">
          <cell r="A205" t="str">
            <v>Switzerland</v>
          </cell>
        </row>
        <row r="206">
          <cell r="A206" t="str">
            <v>Syrian Arab Republic</v>
          </cell>
        </row>
        <row r="207">
          <cell r="A207" t="str">
            <v>Taiwan</v>
          </cell>
        </row>
        <row r="208">
          <cell r="A208" t="str">
            <v>Tajikistan</v>
          </cell>
        </row>
        <row r="209">
          <cell r="A209" t="str">
            <v>Thailand</v>
          </cell>
        </row>
        <row r="210">
          <cell r="A210" t="str">
            <v>The Former Yugoslav Rep. of  Macedonia</v>
          </cell>
        </row>
        <row r="211">
          <cell r="A211" t="str">
            <v>Timor-Leste</v>
          </cell>
        </row>
        <row r="212">
          <cell r="A212" t="str">
            <v>Togo</v>
          </cell>
        </row>
        <row r="213">
          <cell r="A213" t="str">
            <v>Tokelau</v>
          </cell>
        </row>
        <row r="214">
          <cell r="A214" t="str">
            <v>Tonga</v>
          </cell>
        </row>
        <row r="215">
          <cell r="A215" t="str">
            <v>Trinidad and Tobago</v>
          </cell>
        </row>
        <row r="216">
          <cell r="A216" t="str">
            <v>Tunisia</v>
          </cell>
        </row>
        <row r="217">
          <cell r="A217" t="str">
            <v>Turkey</v>
          </cell>
        </row>
        <row r="218">
          <cell r="A218" t="str">
            <v>Turkmenistan</v>
          </cell>
        </row>
        <row r="219">
          <cell r="A219" t="str">
            <v>Turks and Caicos Islands</v>
          </cell>
        </row>
        <row r="220">
          <cell r="A220" t="str">
            <v>Tuvalu</v>
          </cell>
        </row>
        <row r="221">
          <cell r="A221" t="str">
            <v>Uganda</v>
          </cell>
        </row>
        <row r="222">
          <cell r="A222" t="str">
            <v>Ukraine</v>
          </cell>
        </row>
        <row r="223">
          <cell r="A223" t="str">
            <v>United Arab Emirates</v>
          </cell>
        </row>
        <row r="224">
          <cell r="A224" t="str">
            <v>United Kingdom</v>
          </cell>
        </row>
        <row r="225">
          <cell r="A225" t="str">
            <v>United Rep. of Tanzania</v>
          </cell>
        </row>
        <row r="226">
          <cell r="A226" t="str">
            <v>United States</v>
          </cell>
        </row>
        <row r="227">
          <cell r="A227" t="str">
            <v>United States Virgin Islands</v>
          </cell>
        </row>
        <row r="228">
          <cell r="A228" t="str">
            <v>Uruguay</v>
          </cell>
        </row>
        <row r="229">
          <cell r="A229" t="str">
            <v>Uzbekistan</v>
          </cell>
        </row>
        <row r="230">
          <cell r="A230" t="str">
            <v>Vanuatu</v>
          </cell>
        </row>
        <row r="231">
          <cell r="A231" t="str">
            <v>Venezuela</v>
          </cell>
        </row>
        <row r="232">
          <cell r="A232" t="str">
            <v>Viet Nam</v>
          </cell>
        </row>
        <row r="233">
          <cell r="A233" t="str">
            <v>Wallis and Futuna Islands</v>
          </cell>
        </row>
        <row r="234">
          <cell r="A234" t="str">
            <v>Western Sahara</v>
          </cell>
        </row>
        <row r="235">
          <cell r="A235" t="str">
            <v>Yemen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1_1990"/>
      <sheetName val="W1_1990Data"/>
      <sheetName val="LMmapCode"/>
      <sheetName val="Map"/>
      <sheetName val="W1_1995"/>
      <sheetName val="W1_2000"/>
      <sheetName val="W1_latest"/>
      <sheetName val="W3_1990"/>
      <sheetName val="W3_1995"/>
      <sheetName val="W3_2000"/>
      <sheetName val="W3_latest"/>
      <sheetName val="W3_Total"/>
      <sheetName val="W3_Total (2)"/>
      <sheetName val="Sheet2"/>
      <sheetName val="W3_surface"/>
      <sheetName val="W3_ground"/>
      <sheetName val="W4_netwater"/>
      <sheetName val="W4_households"/>
      <sheetName val="W4_populations"/>
      <sheetName val="W7_collecting"/>
      <sheetName val="W7_treatment"/>
      <sheetName val="R2_MW"/>
      <sheetName val="R2_percentage"/>
      <sheetName val="R3_latest"/>
      <sheetName val="Sheet1"/>
      <sheetName val="R6_MW"/>
      <sheetName val="R6_MWtreatment"/>
    </sheetNames>
    <sheetDataSet>
      <sheetData sheetId="1">
        <row r="7">
          <cell r="K7" t="str">
            <v>Brunei Darussalam</v>
          </cell>
          <cell r="L7" t="str">
            <v>...</v>
          </cell>
        </row>
      </sheetData>
      <sheetData sheetId="2">
        <row r="3">
          <cell r="J3">
            <v>0</v>
          </cell>
          <cell r="K3" t="str">
            <v>cls1</v>
          </cell>
        </row>
        <row r="4">
          <cell r="J4">
            <v>3001</v>
          </cell>
          <cell r="K4" t="str">
            <v>cls2</v>
          </cell>
        </row>
        <row r="5">
          <cell r="J5">
            <v>10001</v>
          </cell>
          <cell r="K5" t="str">
            <v>cls3</v>
          </cell>
        </row>
        <row r="6">
          <cell r="J6">
            <v>50001</v>
          </cell>
          <cell r="K6" t="str">
            <v>cls4</v>
          </cell>
        </row>
        <row r="7">
          <cell r="J7">
            <v>200000</v>
          </cell>
          <cell r="K7" t="str">
            <v>cls5</v>
          </cell>
        </row>
        <row r="8">
          <cell r="J8" t="str">
            <v>…</v>
          </cell>
          <cell r="K8" t="str">
            <v>cls6</v>
          </cell>
        </row>
        <row r="11">
          <cell r="J11" t="str">
            <v>Reg6</v>
          </cell>
        </row>
        <row r="12">
          <cell r="J12" t="e">
            <v>#N/A</v>
          </cell>
        </row>
        <row r="13">
          <cell r="J13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3.fao.org/home/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53"/>
  <sheetViews>
    <sheetView tabSelected="1" zoomScale="85" zoomScaleNormal="85" zoomScalePageLayoutView="0" workbookViewId="0" topLeftCell="A1">
      <pane ySplit="34" topLeftCell="A35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1.1484375" style="9" customWidth="1"/>
    <col min="2" max="2" width="25.140625" style="10" customWidth="1"/>
    <col min="3" max="3" width="8.140625" style="9" customWidth="1"/>
    <col min="4" max="4" width="8.140625" style="11" customWidth="1"/>
    <col min="5" max="5" width="8.140625" style="9" customWidth="1"/>
    <col min="6" max="6" width="8.140625" style="11" customWidth="1"/>
    <col min="7" max="7" width="8.140625" style="9" customWidth="1"/>
    <col min="8" max="8" width="8.140625" style="11" customWidth="1"/>
    <col min="9" max="21" width="8.140625" style="9" customWidth="1"/>
    <col min="22" max="16384" width="9.140625" style="9" customWidth="1"/>
  </cols>
  <sheetData>
    <row r="1" ht="6.75" customHeight="1"/>
    <row r="2" spans="1:26" ht="12.75">
      <c r="A2" s="12"/>
      <c r="B2" s="13"/>
      <c r="C2" s="14"/>
      <c r="D2" s="15"/>
      <c r="E2" s="14"/>
      <c r="F2" s="15"/>
      <c r="G2" s="14"/>
      <c r="H2" s="1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8.75">
      <c r="A3" s="12"/>
      <c r="B3" s="16" t="s">
        <v>190</v>
      </c>
      <c r="C3" s="13"/>
      <c r="D3" s="17"/>
      <c r="E3" s="18"/>
      <c r="F3" s="17"/>
      <c r="G3" s="18"/>
      <c r="H3" s="17"/>
      <c r="I3" s="14"/>
      <c r="J3" s="19"/>
      <c r="K3" s="14"/>
      <c r="L3" s="20"/>
      <c r="M3" s="14"/>
      <c r="N3" s="14"/>
      <c r="O3" s="14"/>
      <c r="P3" s="14"/>
      <c r="Q3" s="20"/>
      <c r="R3" s="20"/>
      <c r="S3" s="14"/>
      <c r="T3" s="14"/>
      <c r="U3" s="14"/>
      <c r="V3" s="14"/>
      <c r="W3" s="14"/>
      <c r="X3" s="14"/>
      <c r="Y3" s="14"/>
      <c r="Z3" s="14"/>
    </row>
    <row r="4" spans="1:26" ht="7.5" customHeight="1">
      <c r="A4" s="12"/>
      <c r="B4" s="16"/>
      <c r="C4" s="13"/>
      <c r="D4" s="17"/>
      <c r="E4" s="18"/>
      <c r="F4" s="17"/>
      <c r="G4" s="18"/>
      <c r="H4" s="17"/>
      <c r="I4" s="14"/>
      <c r="J4" s="19"/>
      <c r="K4" s="14"/>
      <c r="L4" s="20"/>
      <c r="M4" s="14"/>
      <c r="N4" s="14"/>
      <c r="O4" s="14"/>
      <c r="P4" s="14"/>
      <c r="Q4" s="20"/>
      <c r="R4" s="20"/>
      <c r="S4" s="14"/>
      <c r="T4" s="14"/>
      <c r="U4" s="14"/>
      <c r="V4" s="14"/>
      <c r="W4" s="14"/>
      <c r="X4" s="14"/>
      <c r="Y4" s="14"/>
      <c r="Z4" s="14"/>
    </row>
    <row r="5" spans="1:26" ht="16.5">
      <c r="A5" s="12"/>
      <c r="B5" s="69" t="s">
        <v>219</v>
      </c>
      <c r="C5" s="14"/>
      <c r="D5" s="21"/>
      <c r="E5" s="21"/>
      <c r="F5" s="21"/>
      <c r="G5" s="21"/>
      <c r="H5" s="15"/>
      <c r="I5" s="14"/>
      <c r="J5" s="14"/>
      <c r="K5" s="14"/>
      <c r="L5" s="14"/>
      <c r="M5" s="21"/>
      <c r="N5" s="22"/>
      <c r="O5" s="14"/>
      <c r="P5" s="70" t="s">
        <v>217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12"/>
      <c r="B6" s="13"/>
      <c r="C6" s="14"/>
      <c r="D6" s="15"/>
      <c r="E6" s="14"/>
      <c r="F6" s="15"/>
      <c r="G6" s="14"/>
      <c r="H6" s="15"/>
      <c r="I6" s="14"/>
      <c r="J6" s="14"/>
      <c r="K6" s="14"/>
      <c r="L6" s="21"/>
      <c r="M6" s="21"/>
      <c r="N6" s="14"/>
      <c r="O6" s="14"/>
      <c r="P6" s="14"/>
      <c r="Q6" s="14"/>
      <c r="R6" s="21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12"/>
      <c r="B7" s="13"/>
      <c r="C7" s="14"/>
      <c r="D7" s="15"/>
      <c r="E7" s="14"/>
      <c r="F7" s="71" t="s">
        <v>192</v>
      </c>
      <c r="G7" s="14"/>
      <c r="H7" s="15"/>
      <c r="I7" s="14"/>
      <c r="J7" s="23"/>
      <c r="K7" s="21"/>
      <c r="L7" s="21"/>
      <c r="M7" s="81" t="s">
        <v>123</v>
      </c>
      <c r="N7" s="82"/>
      <c r="O7" s="82"/>
      <c r="P7" s="83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customHeight="1" thickBot="1">
      <c r="A8" s="12"/>
      <c r="B8" s="24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12"/>
      <c r="B9" s="24"/>
      <c r="C9" s="21"/>
      <c r="D9" s="21"/>
      <c r="E9" s="21"/>
      <c r="F9" s="58"/>
      <c r="G9" s="59"/>
      <c r="H9" s="59"/>
      <c r="I9" s="59"/>
      <c r="J9" s="59"/>
      <c r="K9" s="59"/>
      <c r="L9" s="59"/>
      <c r="M9" s="59"/>
      <c r="N9" s="59"/>
      <c r="O9" s="59"/>
      <c r="P9" s="77"/>
      <c r="Q9" s="77"/>
      <c r="R9" s="77"/>
      <c r="S9" s="77"/>
      <c r="T9" s="60"/>
      <c r="U9" s="21"/>
      <c r="V9" s="21"/>
      <c r="W9" s="21"/>
      <c r="X9" s="21"/>
      <c r="Y9" s="21"/>
      <c r="Z9" s="21"/>
    </row>
    <row r="10" spans="1:26" ht="12.75" customHeight="1">
      <c r="A10" s="12"/>
      <c r="B10" s="24"/>
      <c r="C10" s="21"/>
      <c r="D10" s="21"/>
      <c r="E10" s="21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78"/>
      <c r="Q10" s="78"/>
      <c r="R10" s="78"/>
      <c r="S10" s="78"/>
      <c r="T10" s="63"/>
      <c r="U10" s="21"/>
      <c r="V10" s="21"/>
      <c r="W10" s="21"/>
      <c r="X10" s="21"/>
      <c r="Y10" s="21"/>
      <c r="Z10" s="21"/>
    </row>
    <row r="11" spans="1:26" ht="12.75" customHeight="1">
      <c r="A11" s="12"/>
      <c r="B11" s="24"/>
      <c r="C11" s="21"/>
      <c r="D11" s="21"/>
      <c r="E11" s="21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78"/>
      <c r="Q11" s="78"/>
      <c r="R11" s="78"/>
      <c r="S11" s="78"/>
      <c r="T11" s="63"/>
      <c r="U11" s="21"/>
      <c r="V11" s="21"/>
      <c r="W11" s="21"/>
      <c r="X11" s="21"/>
      <c r="Y11" s="21"/>
      <c r="Z11" s="21"/>
    </row>
    <row r="12" spans="1:26" ht="12.75" customHeight="1">
      <c r="A12" s="12"/>
      <c r="B12" s="24"/>
      <c r="C12" s="21"/>
      <c r="D12" s="21"/>
      <c r="E12" s="21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78"/>
      <c r="Q12" s="78"/>
      <c r="R12" s="78"/>
      <c r="S12" s="78"/>
      <c r="T12" s="63"/>
      <c r="U12" s="21"/>
      <c r="V12" s="21"/>
      <c r="W12" s="21"/>
      <c r="X12" s="21"/>
      <c r="Y12" s="21"/>
      <c r="Z12" s="21"/>
    </row>
    <row r="13" spans="1:26" ht="12.75" customHeight="1">
      <c r="A13" s="12"/>
      <c r="B13" s="24"/>
      <c r="C13" s="21"/>
      <c r="D13" s="21"/>
      <c r="E13" s="21"/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78"/>
      <c r="Q13" s="78"/>
      <c r="R13" s="78"/>
      <c r="S13" s="78"/>
      <c r="T13" s="63"/>
      <c r="U13" s="21"/>
      <c r="V13" s="21"/>
      <c r="W13" s="21"/>
      <c r="X13" s="21"/>
      <c r="Y13" s="21"/>
      <c r="Z13" s="21"/>
    </row>
    <row r="14" spans="1:26" ht="12.75" customHeight="1">
      <c r="A14" s="12"/>
      <c r="B14" s="24"/>
      <c r="C14" s="21"/>
      <c r="D14" s="21"/>
      <c r="E14" s="21"/>
      <c r="F14" s="61"/>
      <c r="G14" s="64"/>
      <c r="H14" s="65"/>
      <c r="I14" s="64"/>
      <c r="J14" s="64"/>
      <c r="K14" s="62"/>
      <c r="L14" s="62"/>
      <c r="M14" s="62"/>
      <c r="N14" s="62"/>
      <c r="O14" s="62"/>
      <c r="P14" s="78"/>
      <c r="Q14" s="78"/>
      <c r="R14" s="78"/>
      <c r="S14" s="78"/>
      <c r="T14" s="63"/>
      <c r="U14" s="21"/>
      <c r="V14" s="21"/>
      <c r="W14" s="21"/>
      <c r="X14" s="21"/>
      <c r="Y14" s="21"/>
      <c r="Z14" s="21"/>
    </row>
    <row r="15" spans="1:26" ht="12.75" customHeight="1">
      <c r="A15" s="12"/>
      <c r="B15" s="24"/>
      <c r="C15" s="21"/>
      <c r="D15" s="21"/>
      <c r="E15" s="21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78"/>
      <c r="Q15" s="78"/>
      <c r="R15" s="78"/>
      <c r="S15" s="78"/>
      <c r="T15" s="63"/>
      <c r="U15" s="21"/>
      <c r="V15" s="21"/>
      <c r="W15" s="21"/>
      <c r="X15" s="21"/>
      <c r="Y15" s="21"/>
      <c r="Z15" s="21"/>
    </row>
    <row r="16" spans="1:26" ht="12.75" customHeight="1">
      <c r="A16" s="12"/>
      <c r="B16" s="24"/>
      <c r="C16" s="21"/>
      <c r="D16" s="21"/>
      <c r="E16" s="21"/>
      <c r="F16" s="61"/>
      <c r="G16" s="62"/>
      <c r="H16" s="62"/>
      <c r="I16" s="62"/>
      <c r="J16" s="62"/>
      <c r="K16" s="62"/>
      <c r="L16" s="62"/>
      <c r="M16" s="62"/>
      <c r="N16" s="62"/>
      <c r="O16" s="62"/>
      <c r="P16" s="78"/>
      <c r="Q16" s="78"/>
      <c r="R16" s="78"/>
      <c r="S16" s="78"/>
      <c r="T16" s="63"/>
      <c r="U16" s="21"/>
      <c r="V16" s="21"/>
      <c r="W16" s="21"/>
      <c r="X16" s="21"/>
      <c r="Y16" s="21"/>
      <c r="Z16" s="21"/>
    </row>
    <row r="17" spans="1:26" ht="12.75" customHeight="1">
      <c r="A17" s="12"/>
      <c r="B17" s="24"/>
      <c r="C17" s="21"/>
      <c r="D17" s="21"/>
      <c r="E17" s="21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78"/>
      <c r="Q17" s="78"/>
      <c r="R17" s="78"/>
      <c r="S17" s="78"/>
      <c r="T17" s="63"/>
      <c r="U17" s="21"/>
      <c r="V17" s="21"/>
      <c r="W17" s="21"/>
      <c r="X17" s="21"/>
      <c r="Y17" s="21"/>
      <c r="Z17" s="21"/>
    </row>
    <row r="18" spans="1:26" ht="12.75" customHeight="1">
      <c r="A18" s="12"/>
      <c r="B18" s="55"/>
      <c r="C18" s="21"/>
      <c r="D18" s="21"/>
      <c r="E18" s="21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78"/>
      <c r="Q18" s="78"/>
      <c r="R18" s="78"/>
      <c r="S18" s="78"/>
      <c r="T18" s="63"/>
      <c r="U18" s="21"/>
      <c r="V18" s="21"/>
      <c r="W18" s="21"/>
      <c r="X18" s="21"/>
      <c r="Y18" s="21"/>
      <c r="Z18" s="21"/>
    </row>
    <row r="19" spans="1:26" ht="12.75" customHeight="1">
      <c r="A19" s="12"/>
      <c r="B19" s="55"/>
      <c r="C19" s="21"/>
      <c r="D19" s="21"/>
      <c r="E19" s="21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78"/>
      <c r="Q19" s="78"/>
      <c r="R19" s="78"/>
      <c r="S19" s="78"/>
      <c r="T19" s="63"/>
      <c r="U19" s="21"/>
      <c r="V19" s="21"/>
      <c r="W19" s="21"/>
      <c r="X19" s="21"/>
      <c r="Y19" s="21"/>
      <c r="Z19" s="21"/>
    </row>
    <row r="20" spans="1:26" ht="12.75" customHeight="1">
      <c r="A20" s="12"/>
      <c r="B20" s="55"/>
      <c r="C20" s="21"/>
      <c r="D20" s="21"/>
      <c r="E20" s="21"/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78"/>
      <c r="Q20" s="78"/>
      <c r="R20" s="78"/>
      <c r="S20" s="78"/>
      <c r="T20" s="63"/>
      <c r="U20" s="21"/>
      <c r="V20" s="21"/>
      <c r="W20" s="21"/>
      <c r="X20" s="21"/>
      <c r="Y20" s="21"/>
      <c r="Z20" s="21"/>
    </row>
    <row r="21" spans="1:26" ht="12.75" customHeight="1">
      <c r="A21" s="12"/>
      <c r="B21" s="55"/>
      <c r="C21" s="21"/>
      <c r="D21" s="21"/>
      <c r="E21" s="2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78"/>
      <c r="Q21" s="78"/>
      <c r="R21" s="78"/>
      <c r="S21" s="78"/>
      <c r="T21" s="63"/>
      <c r="U21" s="21"/>
      <c r="V21" s="21"/>
      <c r="W21" s="21"/>
      <c r="X21" s="21"/>
      <c r="Y21" s="21"/>
      <c r="Z21" s="21"/>
    </row>
    <row r="22" spans="1:26" ht="12.75" customHeight="1">
      <c r="A22" s="12"/>
      <c r="B22" s="55"/>
      <c r="C22" s="21"/>
      <c r="D22" s="56"/>
      <c r="E22" s="21"/>
      <c r="F22" s="61"/>
      <c r="G22" s="62"/>
      <c r="H22" s="62"/>
      <c r="I22" s="62"/>
      <c r="J22" s="62"/>
      <c r="K22" s="62"/>
      <c r="L22" s="62"/>
      <c r="M22" s="62"/>
      <c r="N22" s="62"/>
      <c r="O22" s="62"/>
      <c r="P22" s="78"/>
      <c r="Q22" s="78"/>
      <c r="R22" s="78"/>
      <c r="S22" s="78"/>
      <c r="T22" s="63"/>
      <c r="U22" s="21"/>
      <c r="V22" s="21"/>
      <c r="W22" s="21"/>
      <c r="X22" s="21"/>
      <c r="Y22" s="21"/>
      <c r="Z22" s="21"/>
    </row>
    <row r="23" spans="1:26" ht="12.75" customHeight="1">
      <c r="A23" s="12"/>
      <c r="B23" s="55"/>
      <c r="C23" s="21"/>
      <c r="D23" s="21"/>
      <c r="E23" s="21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78"/>
      <c r="Q23" s="78"/>
      <c r="R23" s="78"/>
      <c r="S23" s="78"/>
      <c r="T23" s="63"/>
      <c r="U23" s="21"/>
      <c r="V23" s="21"/>
      <c r="W23" s="21"/>
      <c r="X23" s="21"/>
      <c r="Y23" s="21"/>
      <c r="Z23" s="21"/>
    </row>
    <row r="24" spans="1:26" ht="12.75" customHeight="1">
      <c r="A24" s="12"/>
      <c r="B24" s="55"/>
      <c r="C24" s="21"/>
      <c r="D24" s="21"/>
      <c r="E24" s="21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78"/>
      <c r="Q24" s="78"/>
      <c r="R24" s="78"/>
      <c r="S24" s="78"/>
      <c r="T24" s="63"/>
      <c r="U24" s="21"/>
      <c r="V24" s="21"/>
      <c r="W24" s="21"/>
      <c r="X24" s="21"/>
      <c r="Y24" s="21"/>
      <c r="Z24" s="21"/>
    </row>
    <row r="25" spans="1:26" ht="12.75" customHeight="1">
      <c r="A25" s="12"/>
      <c r="B25" s="55"/>
      <c r="C25" s="21"/>
      <c r="D25" s="21"/>
      <c r="E25" s="21"/>
      <c r="F25" s="61"/>
      <c r="G25" s="62"/>
      <c r="H25" s="62"/>
      <c r="I25" s="62"/>
      <c r="J25" s="62"/>
      <c r="K25" s="62"/>
      <c r="L25" s="62"/>
      <c r="M25" s="62"/>
      <c r="N25" s="62"/>
      <c r="O25" s="62"/>
      <c r="P25" s="78"/>
      <c r="Q25" s="78"/>
      <c r="R25" s="78"/>
      <c r="S25" s="78"/>
      <c r="T25" s="63"/>
      <c r="U25" s="21"/>
      <c r="V25" s="21"/>
      <c r="W25" s="21"/>
      <c r="X25" s="21"/>
      <c r="Y25" s="21"/>
      <c r="Z25" s="21"/>
    </row>
    <row r="26" spans="1:26" ht="12.75" customHeight="1">
      <c r="A26" s="12"/>
      <c r="B26" s="55"/>
      <c r="C26" s="21"/>
      <c r="D26" s="21"/>
      <c r="E26" s="21"/>
      <c r="F26" s="61"/>
      <c r="G26" s="62"/>
      <c r="H26" s="62"/>
      <c r="I26" s="62"/>
      <c r="J26" s="62"/>
      <c r="K26" s="62"/>
      <c r="L26" s="62"/>
      <c r="M26" s="62"/>
      <c r="N26" s="62"/>
      <c r="O26" s="62"/>
      <c r="P26" s="78"/>
      <c r="Q26" s="78"/>
      <c r="R26" s="78"/>
      <c r="S26" s="78"/>
      <c r="T26" s="63"/>
      <c r="U26" s="21"/>
      <c r="V26" s="21"/>
      <c r="W26" s="21"/>
      <c r="X26" s="21"/>
      <c r="Y26" s="21"/>
      <c r="Z26" s="21"/>
    </row>
    <row r="27" spans="1:26" ht="12.75" customHeight="1">
      <c r="A27" s="12"/>
      <c r="B27" s="55"/>
      <c r="C27" s="21"/>
      <c r="D27" s="21"/>
      <c r="E27" s="21"/>
      <c r="F27" s="61"/>
      <c r="G27" s="62"/>
      <c r="H27" s="62"/>
      <c r="I27" s="62"/>
      <c r="J27" s="62"/>
      <c r="K27" s="62"/>
      <c r="L27" s="62"/>
      <c r="M27" s="62"/>
      <c r="N27" s="62"/>
      <c r="O27" s="62"/>
      <c r="P27" s="78"/>
      <c r="Q27" s="78"/>
      <c r="R27" s="78"/>
      <c r="S27" s="78"/>
      <c r="T27" s="63"/>
      <c r="U27" s="21"/>
      <c r="V27" s="21"/>
      <c r="W27" s="21"/>
      <c r="X27" s="21"/>
      <c r="Y27" s="21"/>
      <c r="Z27" s="21"/>
    </row>
    <row r="28" spans="1:26" ht="12.75" customHeight="1" thickBot="1">
      <c r="A28" s="12"/>
      <c r="B28" s="55"/>
      <c r="C28" s="21"/>
      <c r="D28" s="21"/>
      <c r="E28" s="21"/>
      <c r="F28" s="66"/>
      <c r="G28" s="67"/>
      <c r="H28" s="67"/>
      <c r="I28" s="67"/>
      <c r="J28" s="67"/>
      <c r="K28" s="67"/>
      <c r="L28" s="67"/>
      <c r="M28" s="67"/>
      <c r="N28" s="67"/>
      <c r="O28" s="67"/>
      <c r="P28" s="79"/>
      <c r="Q28" s="79"/>
      <c r="R28" s="79"/>
      <c r="S28" s="79"/>
      <c r="T28" s="68"/>
      <c r="U28" s="21"/>
      <c r="V28" s="21"/>
      <c r="W28" s="21"/>
      <c r="X28" s="21"/>
      <c r="Y28" s="21"/>
      <c r="Z28" s="21"/>
    </row>
    <row r="29" spans="1:26" ht="12.75" customHeight="1">
      <c r="A29" s="12"/>
      <c r="B29" s="5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>
      <c r="A30" s="12"/>
      <c r="B30" s="57"/>
      <c r="C30" s="18"/>
      <c r="D30" s="17"/>
      <c r="E30" s="18"/>
      <c r="F30" s="17"/>
      <c r="G30" s="18"/>
      <c r="H30" s="17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14"/>
      <c r="T30" s="14"/>
      <c r="U30" s="14"/>
      <c r="V30" s="14"/>
      <c r="W30" s="14"/>
      <c r="X30" s="14"/>
      <c r="Y30" s="14"/>
      <c r="Z30" s="14"/>
    </row>
    <row r="31" spans="2:26" ht="3" customHeight="1">
      <c r="B31" s="1" t="s">
        <v>191</v>
      </c>
      <c r="C31" s="2">
        <v>1990</v>
      </c>
      <c r="D31" s="2">
        <v>1991</v>
      </c>
      <c r="E31" s="2">
        <v>1992</v>
      </c>
      <c r="F31" s="2">
        <v>1993</v>
      </c>
      <c r="G31" s="2">
        <v>1994</v>
      </c>
      <c r="H31" s="2">
        <v>1995</v>
      </c>
      <c r="I31" s="2">
        <v>1996</v>
      </c>
      <c r="J31" s="2">
        <v>1997</v>
      </c>
      <c r="K31" s="2">
        <v>1998</v>
      </c>
      <c r="L31" s="2">
        <v>1999</v>
      </c>
      <c r="M31" s="2">
        <v>2000</v>
      </c>
      <c r="N31" s="2">
        <v>2001</v>
      </c>
      <c r="O31" s="2">
        <v>2002</v>
      </c>
      <c r="P31" s="2">
        <v>2003</v>
      </c>
      <c r="Q31" s="2">
        <v>2004</v>
      </c>
      <c r="R31" s="2">
        <v>2005</v>
      </c>
      <c r="S31" s="2">
        <v>2006</v>
      </c>
      <c r="T31" s="2">
        <v>2007</v>
      </c>
      <c r="U31" s="2">
        <v>2008</v>
      </c>
      <c r="V31" s="2">
        <v>2009</v>
      </c>
      <c r="W31" s="2">
        <v>2010</v>
      </c>
      <c r="X31" s="2">
        <v>2011</v>
      </c>
      <c r="Y31" s="2">
        <v>2012</v>
      </c>
      <c r="Z31" s="9">
        <v>2013</v>
      </c>
    </row>
    <row r="32" spans="2:26" ht="4.5" customHeight="1">
      <c r="B32" s="3"/>
      <c r="C32" s="3">
        <f>VLOOKUP(M7,B35:U241,2,TRUE)</f>
        <v>300000</v>
      </c>
      <c r="D32" s="3">
        <f>VLOOKUP(M7,B35:U241,3,TRUE)</f>
        <v>300000</v>
      </c>
      <c r="E32" s="3">
        <f>VLOOKUP(M7,B35:U241,4,TRUE)</f>
        <v>300000</v>
      </c>
      <c r="F32" s="3">
        <f>VLOOKUP(M7,B35:U241,5,TRUE)</f>
        <v>300000</v>
      </c>
      <c r="G32" s="3">
        <f>VLOOKUP(M7,B35:U241,6,TRUE)</f>
        <v>300000</v>
      </c>
      <c r="H32" s="3">
        <f>VLOOKUP(M7,B35:U241,7,TRUE)</f>
        <v>300000</v>
      </c>
      <c r="I32" s="3">
        <f>VLOOKUP(M7,B35:U241,8,TRUE)</f>
        <v>300000</v>
      </c>
      <c r="J32" s="3">
        <f>VLOOKUP(M7,B35:U241,9,TRUE)</f>
        <v>300000</v>
      </c>
      <c r="K32" s="3">
        <f>VLOOKUP(M7,B35:U241,10,TRUE)</f>
        <v>300000</v>
      </c>
      <c r="L32" s="3">
        <f>VLOOKUP(M7,B35:U241,11,TRUE)</f>
        <v>300000</v>
      </c>
      <c r="M32" s="3">
        <f>VLOOKUP(M7,B35:U241,12,TRUE)</f>
        <v>300000</v>
      </c>
      <c r="N32" s="3">
        <f>VLOOKUP(M7,B35:U241,13,TRUE)</f>
        <v>300000</v>
      </c>
      <c r="O32" s="3">
        <f>VLOOKUP(M7,B35:U241,14,TRUE)</f>
        <v>300000</v>
      </c>
      <c r="P32" s="3">
        <f>VLOOKUP(M7,B35:U241,15,TRUE)</f>
        <v>300000</v>
      </c>
      <c r="Q32" s="3">
        <f>VLOOKUP(M7,B35:U241,16,TRUE)</f>
        <v>300000</v>
      </c>
      <c r="R32" s="3">
        <f>VLOOKUP(M7,B35:U241,17,TRUE)</f>
        <v>300000</v>
      </c>
      <c r="S32" s="3">
        <f>VLOOKUP(M7,B35:U241,18,TRUE)</f>
        <v>300000</v>
      </c>
      <c r="T32" s="3">
        <f>VLOOKUP(M7,B35:U241,19,TRUE)</f>
        <v>300000</v>
      </c>
      <c r="U32" s="3">
        <f>VLOOKUP(M7,B35:U241,20,TRUE)</f>
        <v>300000</v>
      </c>
      <c r="V32" s="3">
        <f>VLOOKUP(M7,B35:Y241,21,TRUE)</f>
        <v>300000</v>
      </c>
      <c r="W32" s="3">
        <f>VLOOKUP(M7,B35:Y241,22,TRUE)</f>
        <v>300000</v>
      </c>
      <c r="X32" s="3">
        <f>VLOOKUP(M7,B35:Y241,23,TRUE)</f>
        <v>300000</v>
      </c>
      <c r="Y32" s="3">
        <f>VLOOKUP(M7,B35:Y241,24,TRUE)</f>
        <v>300000</v>
      </c>
      <c r="Z32" s="80">
        <f>VLOOKUP(M7,B35:Z241,25,TRUE)</f>
        <v>300000</v>
      </c>
    </row>
    <row r="33" spans="2:26" ht="14.25" customHeight="1">
      <c r="B33" s="75" t="s">
        <v>189</v>
      </c>
      <c r="C33" s="76">
        <v>1990</v>
      </c>
      <c r="D33" s="76">
        <v>1991</v>
      </c>
      <c r="E33" s="76">
        <v>1992</v>
      </c>
      <c r="F33" s="76">
        <v>1993</v>
      </c>
      <c r="G33" s="76">
        <v>1994</v>
      </c>
      <c r="H33" s="76">
        <v>1995</v>
      </c>
      <c r="I33" s="76">
        <v>1996</v>
      </c>
      <c r="J33" s="76">
        <v>1997</v>
      </c>
      <c r="K33" s="76">
        <v>1998</v>
      </c>
      <c r="L33" s="76">
        <v>1999</v>
      </c>
      <c r="M33" s="76">
        <v>2000</v>
      </c>
      <c r="N33" s="76">
        <v>2001</v>
      </c>
      <c r="O33" s="76">
        <v>2002</v>
      </c>
      <c r="P33" s="76">
        <v>2003</v>
      </c>
      <c r="Q33" s="76">
        <v>2004</v>
      </c>
      <c r="R33" s="76">
        <v>2005</v>
      </c>
      <c r="S33" s="76">
        <v>2006</v>
      </c>
      <c r="T33" s="76">
        <v>2007</v>
      </c>
      <c r="U33" s="76">
        <v>2008</v>
      </c>
      <c r="V33" s="76">
        <v>2009</v>
      </c>
      <c r="W33" s="76">
        <v>2010</v>
      </c>
      <c r="X33" s="76">
        <v>2011</v>
      </c>
      <c r="Y33" s="76">
        <v>2012</v>
      </c>
      <c r="Z33" s="76">
        <v>2013</v>
      </c>
    </row>
    <row r="34" spans="2:26" ht="12.75">
      <c r="B34" s="25"/>
      <c r="C34" s="85" t="s">
        <v>195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6"/>
    </row>
    <row r="35" spans="2:26" ht="12.75" customHeight="1">
      <c r="B35" s="26" t="s">
        <v>123</v>
      </c>
      <c r="C35" s="27">
        <v>300000</v>
      </c>
      <c r="D35" s="27">
        <v>300000</v>
      </c>
      <c r="E35" s="27">
        <v>300000</v>
      </c>
      <c r="F35" s="27">
        <v>300000</v>
      </c>
      <c r="G35" s="27">
        <v>300000</v>
      </c>
      <c r="H35" s="27">
        <v>300000</v>
      </c>
      <c r="I35" s="27">
        <v>300000</v>
      </c>
      <c r="J35" s="27">
        <v>300000</v>
      </c>
      <c r="K35" s="27">
        <v>300000</v>
      </c>
      <c r="L35" s="27">
        <v>300000</v>
      </c>
      <c r="M35" s="27">
        <v>300000</v>
      </c>
      <c r="N35" s="27">
        <v>300000</v>
      </c>
      <c r="O35" s="27">
        <v>300000</v>
      </c>
      <c r="P35" s="27">
        <v>300000</v>
      </c>
      <c r="Q35" s="27">
        <v>300000</v>
      </c>
      <c r="R35" s="27">
        <v>300000</v>
      </c>
      <c r="S35" s="27">
        <v>300000</v>
      </c>
      <c r="T35" s="27">
        <v>300000</v>
      </c>
      <c r="U35" s="27">
        <v>300000</v>
      </c>
      <c r="V35" s="27">
        <v>300000</v>
      </c>
      <c r="W35" s="27">
        <v>300000</v>
      </c>
      <c r="X35" s="27">
        <v>300000</v>
      </c>
      <c r="Y35" s="27">
        <v>300000</v>
      </c>
      <c r="Z35" s="27">
        <v>300000</v>
      </c>
    </row>
    <row r="36" spans="2:26" ht="12.75" customHeight="1">
      <c r="B36" s="26" t="s">
        <v>82</v>
      </c>
      <c r="C36" s="27">
        <v>4170</v>
      </c>
      <c r="D36" s="27">
        <v>4240</v>
      </c>
      <c r="E36" s="27">
        <v>4240</v>
      </c>
      <c r="F36" s="27">
        <v>4240</v>
      </c>
      <c r="G36" s="27">
        <v>4240</v>
      </c>
      <c r="H36" s="27">
        <v>4250</v>
      </c>
      <c r="I36" s="27">
        <v>4290</v>
      </c>
      <c r="J36" s="27">
        <v>4350</v>
      </c>
      <c r="K36" s="27">
        <v>4400</v>
      </c>
      <c r="L36" s="27">
        <v>4460</v>
      </c>
      <c r="M36" s="27">
        <v>4450</v>
      </c>
      <c r="N36" s="27">
        <v>4400</v>
      </c>
      <c r="O36" s="27">
        <v>4410</v>
      </c>
      <c r="P36" s="27">
        <v>4220</v>
      </c>
      <c r="Q36" s="27">
        <v>4230</v>
      </c>
      <c r="R36" s="27">
        <v>4180</v>
      </c>
      <c r="S36" s="27">
        <v>4150</v>
      </c>
      <c r="T36" s="27">
        <v>4210</v>
      </c>
      <c r="U36" s="27">
        <v>4840</v>
      </c>
      <c r="V36" s="27">
        <v>5053</v>
      </c>
      <c r="W36" s="27">
        <v>5053</v>
      </c>
      <c r="X36" s="27">
        <v>5050</v>
      </c>
      <c r="Y36" s="27">
        <v>5053</v>
      </c>
      <c r="Z36" s="27">
        <v>4910</v>
      </c>
    </row>
    <row r="37" spans="2:26" ht="12.75" customHeight="1">
      <c r="B37" s="26" t="s">
        <v>33</v>
      </c>
      <c r="C37" s="27">
        <v>310410</v>
      </c>
      <c r="D37" s="27">
        <v>308160</v>
      </c>
      <c r="E37" s="27">
        <v>307710</v>
      </c>
      <c r="F37" s="27">
        <v>307980</v>
      </c>
      <c r="G37" s="27">
        <v>316340</v>
      </c>
      <c r="H37" s="27">
        <v>316200</v>
      </c>
      <c r="I37" s="27">
        <v>315960</v>
      </c>
      <c r="J37" s="27">
        <v>315310</v>
      </c>
      <c r="K37" s="27">
        <v>316520</v>
      </c>
      <c r="L37" s="27">
        <v>315390</v>
      </c>
      <c r="M37" s="27">
        <v>318290</v>
      </c>
      <c r="N37" s="27">
        <v>319460</v>
      </c>
      <c r="O37" s="27">
        <v>316490</v>
      </c>
      <c r="P37" s="27">
        <v>316610</v>
      </c>
      <c r="Q37" s="27">
        <v>328490</v>
      </c>
      <c r="R37" s="27">
        <v>328480</v>
      </c>
      <c r="S37" s="27">
        <v>328030</v>
      </c>
      <c r="T37" s="27">
        <v>328620</v>
      </c>
      <c r="U37" s="27">
        <v>329090</v>
      </c>
      <c r="V37" s="27">
        <v>329810</v>
      </c>
      <c r="W37" s="27">
        <v>329630</v>
      </c>
      <c r="X37" s="27">
        <v>329670</v>
      </c>
      <c r="Y37" s="27">
        <v>329676.9</v>
      </c>
      <c r="Z37" s="27">
        <v>329964.3</v>
      </c>
    </row>
    <row r="38" spans="2:26" ht="12.75" customHeight="1">
      <c r="B38" s="26" t="s">
        <v>124</v>
      </c>
      <c r="C38" s="27">
        <v>170</v>
      </c>
      <c r="D38" s="27">
        <v>170</v>
      </c>
      <c r="E38" s="27">
        <v>170</v>
      </c>
      <c r="F38" s="27">
        <v>170</v>
      </c>
      <c r="G38" s="27">
        <v>170</v>
      </c>
      <c r="H38" s="27">
        <v>170</v>
      </c>
      <c r="I38" s="27">
        <v>170</v>
      </c>
      <c r="J38" s="27">
        <v>170</v>
      </c>
      <c r="K38" s="27">
        <v>165</v>
      </c>
      <c r="L38" s="27">
        <v>165</v>
      </c>
      <c r="M38" s="27">
        <v>165</v>
      </c>
      <c r="N38" s="27">
        <v>163</v>
      </c>
      <c r="O38" s="27">
        <v>172</v>
      </c>
      <c r="P38" s="27">
        <v>174</v>
      </c>
      <c r="Q38" s="27">
        <v>174</v>
      </c>
      <c r="R38" s="27">
        <v>172</v>
      </c>
      <c r="S38" s="27">
        <v>171</v>
      </c>
      <c r="T38" s="27">
        <v>171</v>
      </c>
      <c r="U38" s="27">
        <v>175</v>
      </c>
      <c r="V38" s="27">
        <v>176</v>
      </c>
      <c r="W38" s="27">
        <v>176</v>
      </c>
      <c r="X38" s="27">
        <v>178</v>
      </c>
      <c r="Y38" s="27">
        <v>178</v>
      </c>
      <c r="Z38" s="27">
        <v>179</v>
      </c>
    </row>
    <row r="39" spans="2:26" ht="12.75" customHeight="1">
      <c r="B39" s="26" t="s">
        <v>125</v>
      </c>
      <c r="C39" s="27">
        <v>540040</v>
      </c>
      <c r="D39" s="27">
        <v>540000</v>
      </c>
      <c r="E39" s="27">
        <v>540000</v>
      </c>
      <c r="F39" s="27">
        <v>540000</v>
      </c>
      <c r="G39" s="27">
        <v>540000</v>
      </c>
      <c r="H39" s="27">
        <v>540000</v>
      </c>
      <c r="I39" s="27">
        <v>540000</v>
      </c>
      <c r="J39" s="27">
        <v>540000</v>
      </c>
      <c r="K39" s="27">
        <v>540000</v>
      </c>
      <c r="L39" s="27">
        <v>540000</v>
      </c>
      <c r="M39" s="27">
        <v>540000</v>
      </c>
      <c r="N39" s="27">
        <v>540000</v>
      </c>
      <c r="O39" s="27">
        <v>540000</v>
      </c>
      <c r="P39" s="27">
        <v>540000</v>
      </c>
      <c r="Q39" s="27">
        <v>540000</v>
      </c>
      <c r="R39" s="27">
        <v>540000</v>
      </c>
      <c r="S39" s="27">
        <v>540000</v>
      </c>
      <c r="T39" s="27">
        <v>540000</v>
      </c>
      <c r="U39" s="27">
        <v>540000</v>
      </c>
      <c r="V39" s="27">
        <v>540000</v>
      </c>
      <c r="W39" s="27">
        <v>540000</v>
      </c>
      <c r="X39" s="27">
        <v>540000</v>
      </c>
      <c r="Y39" s="27">
        <v>540000</v>
      </c>
      <c r="Z39" s="27">
        <v>540000</v>
      </c>
    </row>
    <row r="40" spans="2:26" ht="12.75" customHeight="1">
      <c r="B40" s="28" t="s">
        <v>126</v>
      </c>
      <c r="C40" s="29">
        <v>40</v>
      </c>
      <c r="D40" s="29">
        <v>40</v>
      </c>
      <c r="E40" s="29">
        <v>40</v>
      </c>
      <c r="F40" s="29">
        <v>40</v>
      </c>
      <c r="G40" s="29">
        <v>40</v>
      </c>
      <c r="H40" s="29">
        <v>40</v>
      </c>
      <c r="I40" s="29">
        <v>40</v>
      </c>
      <c r="J40" s="29">
        <v>40</v>
      </c>
      <c r="K40" s="29">
        <v>40</v>
      </c>
      <c r="L40" s="29">
        <v>40</v>
      </c>
      <c r="M40" s="29">
        <v>40</v>
      </c>
      <c r="N40" s="29">
        <v>40</v>
      </c>
      <c r="O40" s="29">
        <v>40</v>
      </c>
      <c r="P40" s="29">
        <v>40</v>
      </c>
      <c r="Q40" s="29">
        <v>40</v>
      </c>
      <c r="R40" s="29">
        <v>40</v>
      </c>
      <c r="S40" s="29">
        <v>40</v>
      </c>
      <c r="T40" s="29">
        <v>40</v>
      </c>
      <c r="U40" s="29">
        <v>40</v>
      </c>
      <c r="V40" s="29">
        <v>40</v>
      </c>
      <c r="W40" s="29">
        <v>40</v>
      </c>
      <c r="X40" s="29">
        <v>40</v>
      </c>
      <c r="Y40" s="29">
        <v>40</v>
      </c>
      <c r="Z40" s="29">
        <v>40</v>
      </c>
    </row>
    <row r="41" spans="2:26" ht="12.75" customHeight="1">
      <c r="B41" s="28" t="s">
        <v>83</v>
      </c>
      <c r="C41" s="29">
        <v>999700</v>
      </c>
      <c r="D41" s="29">
        <v>999600</v>
      </c>
      <c r="E41" s="29">
        <v>999500</v>
      </c>
      <c r="F41" s="29">
        <v>999400</v>
      </c>
      <c r="G41" s="29">
        <v>999300</v>
      </c>
      <c r="H41" s="29">
        <v>999200</v>
      </c>
      <c r="I41" s="29">
        <v>999100</v>
      </c>
      <c r="J41" s="29">
        <v>999000</v>
      </c>
      <c r="K41" s="29">
        <v>998900</v>
      </c>
      <c r="L41" s="29">
        <v>998800</v>
      </c>
      <c r="M41" s="29">
        <v>998700</v>
      </c>
      <c r="N41" s="29">
        <v>998600</v>
      </c>
      <c r="O41" s="29">
        <v>998480</v>
      </c>
      <c r="P41" s="29">
        <v>1012000</v>
      </c>
      <c r="Q41" s="29">
        <v>1025700</v>
      </c>
      <c r="R41" s="29">
        <v>1039000</v>
      </c>
      <c r="S41" s="29">
        <v>1052500</v>
      </c>
      <c r="T41" s="29">
        <v>1066000</v>
      </c>
      <c r="U41" s="29">
        <v>1080000</v>
      </c>
      <c r="V41" s="29">
        <v>1085000</v>
      </c>
      <c r="W41" s="29">
        <v>1085000</v>
      </c>
      <c r="X41" s="29">
        <v>1085000</v>
      </c>
      <c r="Y41" s="29">
        <v>1085000</v>
      </c>
      <c r="Z41" s="29">
        <v>1085000</v>
      </c>
    </row>
    <row r="42" spans="2:26" ht="12.75" customHeight="1">
      <c r="B42" s="28" t="s">
        <v>84</v>
      </c>
      <c r="C42" s="29" t="s">
        <v>215</v>
      </c>
      <c r="D42" s="29" t="s">
        <v>215</v>
      </c>
      <c r="E42" s="29">
        <v>6870</v>
      </c>
      <c r="F42" s="29">
        <v>6880</v>
      </c>
      <c r="G42" s="29">
        <v>7000</v>
      </c>
      <c r="H42" s="29">
        <v>7500</v>
      </c>
      <c r="I42" s="29">
        <v>8000</v>
      </c>
      <c r="J42" s="29">
        <v>8340</v>
      </c>
      <c r="K42" s="29">
        <v>8350</v>
      </c>
      <c r="L42" s="29">
        <v>8350</v>
      </c>
      <c r="M42" s="29">
        <v>8350</v>
      </c>
      <c r="N42" s="29">
        <v>8350</v>
      </c>
      <c r="O42" s="29">
        <v>9000</v>
      </c>
      <c r="P42" s="29">
        <v>9500</v>
      </c>
      <c r="Q42" s="29">
        <v>10000</v>
      </c>
      <c r="R42" s="29">
        <v>11000</v>
      </c>
      <c r="S42" s="29">
        <v>12525</v>
      </c>
      <c r="T42" s="29">
        <v>12458</v>
      </c>
      <c r="U42" s="29">
        <v>12429</v>
      </c>
      <c r="V42" s="29">
        <v>12439</v>
      </c>
      <c r="W42" s="29">
        <v>12314</v>
      </c>
      <c r="X42" s="29">
        <v>11955</v>
      </c>
      <c r="Y42" s="29">
        <v>11779</v>
      </c>
      <c r="Z42" s="29">
        <v>11771</v>
      </c>
    </row>
    <row r="43" spans="2:26" ht="12.75" customHeight="1">
      <c r="B43" s="28" t="s">
        <v>0</v>
      </c>
      <c r="C43" s="29">
        <v>4164000</v>
      </c>
      <c r="D43" s="30">
        <v>4171000</v>
      </c>
      <c r="E43" s="29">
        <v>4188000</v>
      </c>
      <c r="F43" s="29">
        <v>4138000</v>
      </c>
      <c r="G43" s="29">
        <v>4216000</v>
      </c>
      <c r="H43" s="29">
        <v>4230480</v>
      </c>
      <c r="I43" s="29">
        <v>4287210</v>
      </c>
      <c r="J43" s="29">
        <v>4221000</v>
      </c>
      <c r="K43" s="29">
        <v>4194860</v>
      </c>
      <c r="L43" s="29">
        <v>4079290</v>
      </c>
      <c r="M43" s="29">
        <v>4079000</v>
      </c>
      <c r="N43" s="29">
        <v>4055730</v>
      </c>
      <c r="O43" s="29">
        <v>3988760</v>
      </c>
      <c r="P43" s="29">
        <v>3921250</v>
      </c>
      <c r="Q43" s="29">
        <v>3920300</v>
      </c>
      <c r="R43" s="29">
        <v>3954070</v>
      </c>
      <c r="S43" s="29">
        <v>3868600</v>
      </c>
      <c r="T43" s="29">
        <v>3809190</v>
      </c>
      <c r="U43" s="29">
        <v>3729140</v>
      </c>
      <c r="V43" s="29">
        <v>3630180</v>
      </c>
      <c r="W43" s="29">
        <v>3556120</v>
      </c>
      <c r="X43" s="29">
        <v>3615946</v>
      </c>
      <c r="Y43" s="29">
        <v>3579810</v>
      </c>
      <c r="Z43" s="29">
        <v>3500043</v>
      </c>
    </row>
    <row r="44" spans="2:26" ht="12.75" customHeight="1">
      <c r="B44" s="28" t="s">
        <v>1</v>
      </c>
      <c r="C44" s="29">
        <v>19950</v>
      </c>
      <c r="D44" s="29">
        <v>19950</v>
      </c>
      <c r="E44" s="29">
        <v>19860</v>
      </c>
      <c r="F44" s="29">
        <v>19540</v>
      </c>
      <c r="G44" s="29">
        <v>19510</v>
      </c>
      <c r="H44" s="29">
        <v>19400</v>
      </c>
      <c r="I44" s="29">
        <v>19400</v>
      </c>
      <c r="J44" s="29">
        <v>19440</v>
      </c>
      <c r="K44" s="29">
        <v>19430</v>
      </c>
      <c r="L44" s="29">
        <v>19170</v>
      </c>
      <c r="M44" s="29">
        <v>19200</v>
      </c>
      <c r="N44" s="29">
        <v>19180</v>
      </c>
      <c r="O44" s="29">
        <v>19180</v>
      </c>
      <c r="P44" s="29">
        <v>19180</v>
      </c>
      <c r="Q44" s="29">
        <v>18100</v>
      </c>
      <c r="R44" s="29">
        <v>18100</v>
      </c>
      <c r="S44" s="29">
        <v>17900</v>
      </c>
      <c r="T44" s="29">
        <v>17900</v>
      </c>
      <c r="U44" s="29">
        <v>17665</v>
      </c>
      <c r="V44" s="29">
        <v>17611</v>
      </c>
      <c r="W44" s="29">
        <v>17557</v>
      </c>
      <c r="X44" s="29">
        <v>17558</v>
      </c>
      <c r="Y44" s="29">
        <v>17450</v>
      </c>
      <c r="Z44" s="29">
        <v>17351</v>
      </c>
    </row>
    <row r="45" spans="2:26" ht="12.75" customHeight="1">
      <c r="B45" s="31" t="s">
        <v>127</v>
      </c>
      <c r="C45" s="32" t="s">
        <v>215</v>
      </c>
      <c r="D45" s="32" t="s">
        <v>215</v>
      </c>
      <c r="E45" s="32">
        <v>24314</v>
      </c>
      <c r="F45" s="32">
        <v>24303</v>
      </c>
      <c r="G45" s="32">
        <v>24537</v>
      </c>
      <c r="H45" s="32">
        <v>24533</v>
      </c>
      <c r="I45" s="32">
        <v>24785</v>
      </c>
      <c r="J45" s="32">
        <v>25267</v>
      </c>
      <c r="K45" s="32">
        <v>26224</v>
      </c>
      <c r="L45" s="32">
        <v>26306</v>
      </c>
      <c r="M45" s="32">
        <v>26780</v>
      </c>
      <c r="N45" s="32">
        <v>26829</v>
      </c>
      <c r="O45" s="32">
        <v>26817</v>
      </c>
      <c r="P45" s="32">
        <v>26903</v>
      </c>
      <c r="Q45" s="32">
        <v>26914</v>
      </c>
      <c r="R45" s="32">
        <v>26939</v>
      </c>
      <c r="S45" s="32">
        <v>26936</v>
      </c>
      <c r="T45" s="32">
        <v>26778</v>
      </c>
      <c r="U45" s="32">
        <v>26690</v>
      </c>
      <c r="V45" s="32">
        <v>26562</v>
      </c>
      <c r="W45" s="32">
        <v>26553</v>
      </c>
      <c r="X45" s="32">
        <v>26558</v>
      </c>
      <c r="Y45" s="32">
        <v>26406</v>
      </c>
      <c r="Z45" s="32">
        <v>26142</v>
      </c>
    </row>
    <row r="46" spans="2:26" ht="12.75" customHeight="1">
      <c r="B46" s="31" t="s">
        <v>128</v>
      </c>
      <c r="C46" s="32">
        <v>20</v>
      </c>
      <c r="D46" s="32">
        <v>20</v>
      </c>
      <c r="E46" s="32">
        <v>20</v>
      </c>
      <c r="F46" s="32">
        <v>20</v>
      </c>
      <c r="G46" s="32">
        <v>20</v>
      </c>
      <c r="H46" s="32">
        <v>20</v>
      </c>
      <c r="I46" s="32">
        <v>20</v>
      </c>
      <c r="J46" s="32">
        <v>20</v>
      </c>
      <c r="K46" s="32">
        <v>20</v>
      </c>
      <c r="L46" s="32">
        <v>20</v>
      </c>
      <c r="M46" s="32">
        <v>20</v>
      </c>
      <c r="N46" s="32">
        <v>20</v>
      </c>
      <c r="O46" s="32">
        <v>20</v>
      </c>
      <c r="P46" s="32">
        <v>20</v>
      </c>
      <c r="Q46" s="32">
        <v>20</v>
      </c>
      <c r="R46" s="32">
        <v>20</v>
      </c>
      <c r="S46" s="32">
        <v>20</v>
      </c>
      <c r="T46" s="32">
        <v>20</v>
      </c>
      <c r="U46" s="32">
        <v>20</v>
      </c>
      <c r="V46" s="32">
        <v>20</v>
      </c>
      <c r="W46" s="32">
        <v>20</v>
      </c>
      <c r="X46" s="32">
        <v>20</v>
      </c>
      <c r="Y46" s="32">
        <v>20</v>
      </c>
      <c r="Z46" s="32">
        <v>20</v>
      </c>
    </row>
    <row r="47" spans="2:26" ht="12.75" customHeight="1">
      <c r="B47" s="31" t="s">
        <v>85</v>
      </c>
      <c r="C47" s="32">
        <v>40</v>
      </c>
      <c r="D47" s="33">
        <v>40</v>
      </c>
      <c r="E47" s="32">
        <v>40</v>
      </c>
      <c r="F47" s="32">
        <v>40</v>
      </c>
      <c r="G47" s="32">
        <v>40</v>
      </c>
      <c r="H47" s="32">
        <v>40</v>
      </c>
      <c r="I47" s="32">
        <v>40</v>
      </c>
      <c r="J47" s="32">
        <v>40</v>
      </c>
      <c r="K47" s="32">
        <v>40</v>
      </c>
      <c r="L47" s="32">
        <v>40</v>
      </c>
      <c r="M47" s="32">
        <v>40</v>
      </c>
      <c r="N47" s="32">
        <v>40</v>
      </c>
      <c r="O47" s="32">
        <v>40</v>
      </c>
      <c r="P47" s="32">
        <v>40</v>
      </c>
      <c r="Q47" s="32">
        <v>40</v>
      </c>
      <c r="R47" s="32">
        <v>40</v>
      </c>
      <c r="S47" s="32">
        <v>40</v>
      </c>
      <c r="T47" s="32">
        <v>40</v>
      </c>
      <c r="U47" s="32">
        <v>40</v>
      </c>
      <c r="V47" s="32">
        <v>40</v>
      </c>
      <c r="W47" s="32">
        <v>40</v>
      </c>
      <c r="X47" s="32">
        <v>40</v>
      </c>
      <c r="Y47" s="32">
        <v>40</v>
      </c>
      <c r="Z47" s="32">
        <v>40</v>
      </c>
    </row>
    <row r="48" spans="2:26" ht="12.75" customHeight="1">
      <c r="B48" s="31" t="s">
        <v>129</v>
      </c>
      <c r="C48" s="32">
        <v>6000</v>
      </c>
      <c r="D48" s="32">
        <v>6000</v>
      </c>
      <c r="E48" s="32">
        <v>6000</v>
      </c>
      <c r="F48" s="32">
        <v>6000</v>
      </c>
      <c r="G48" s="32">
        <v>6000</v>
      </c>
      <c r="H48" s="32">
        <v>6000</v>
      </c>
      <c r="I48" s="32">
        <v>6000</v>
      </c>
      <c r="J48" s="32">
        <v>6000</v>
      </c>
      <c r="K48" s="32">
        <v>6000</v>
      </c>
      <c r="L48" s="32">
        <v>6000</v>
      </c>
      <c r="M48" s="32">
        <v>6000</v>
      </c>
      <c r="N48" s="32">
        <v>6000</v>
      </c>
      <c r="O48" s="32">
        <v>6000</v>
      </c>
      <c r="P48" s="32">
        <v>6000</v>
      </c>
      <c r="Q48" s="32">
        <v>6000</v>
      </c>
      <c r="R48" s="32">
        <v>6000</v>
      </c>
      <c r="S48" s="32">
        <v>6000</v>
      </c>
      <c r="T48" s="32">
        <v>6000</v>
      </c>
      <c r="U48" s="32">
        <v>6000</v>
      </c>
      <c r="V48" s="32">
        <v>6000</v>
      </c>
      <c r="W48" s="32">
        <v>6000</v>
      </c>
      <c r="X48" s="32">
        <v>6000</v>
      </c>
      <c r="Y48" s="32">
        <v>6000</v>
      </c>
      <c r="Z48" s="32">
        <v>6000</v>
      </c>
    </row>
    <row r="49" spans="2:26" ht="12.75" customHeight="1">
      <c r="B49" s="31" t="s">
        <v>34</v>
      </c>
      <c r="C49" s="32">
        <v>20</v>
      </c>
      <c r="D49" s="32">
        <v>20</v>
      </c>
      <c r="E49" s="32">
        <v>20</v>
      </c>
      <c r="F49" s="32">
        <v>20</v>
      </c>
      <c r="G49" s="32">
        <v>20</v>
      </c>
      <c r="H49" s="32">
        <v>20</v>
      </c>
      <c r="I49" s="32">
        <v>20</v>
      </c>
      <c r="J49" s="32">
        <v>20</v>
      </c>
      <c r="K49" s="32">
        <v>20</v>
      </c>
      <c r="L49" s="32">
        <v>20</v>
      </c>
      <c r="M49" s="32">
        <v>20</v>
      </c>
      <c r="N49" s="32">
        <v>20</v>
      </c>
      <c r="O49" s="32">
        <v>20</v>
      </c>
      <c r="P49" s="32">
        <v>20</v>
      </c>
      <c r="Q49" s="32">
        <v>20</v>
      </c>
      <c r="R49" s="32">
        <v>20</v>
      </c>
      <c r="S49" s="32">
        <v>20</v>
      </c>
      <c r="T49" s="32">
        <v>20</v>
      </c>
      <c r="U49" s="32">
        <v>20</v>
      </c>
      <c r="V49" s="32">
        <v>20</v>
      </c>
      <c r="W49" s="32">
        <v>20</v>
      </c>
      <c r="X49" s="32">
        <v>20</v>
      </c>
      <c r="Y49" s="32">
        <v>20</v>
      </c>
      <c r="Z49" s="32">
        <v>20</v>
      </c>
    </row>
    <row r="50" spans="2:26" ht="12.75" customHeight="1">
      <c r="B50" s="28" t="s">
        <v>35</v>
      </c>
      <c r="C50" s="29" t="s">
        <v>215</v>
      </c>
      <c r="D50" s="29" t="s">
        <v>215</v>
      </c>
      <c r="E50" s="29">
        <v>31300</v>
      </c>
      <c r="F50" s="29">
        <v>31060</v>
      </c>
      <c r="G50" s="29">
        <v>29740</v>
      </c>
      <c r="H50" s="29">
        <v>29600</v>
      </c>
      <c r="I50" s="29">
        <v>29570</v>
      </c>
      <c r="J50" s="29">
        <v>29870</v>
      </c>
      <c r="K50" s="29">
        <v>29960</v>
      </c>
      <c r="L50" s="29">
        <v>29750</v>
      </c>
      <c r="M50" s="29">
        <v>29950</v>
      </c>
      <c r="N50" s="29">
        <v>32440</v>
      </c>
      <c r="O50" s="29">
        <v>32870</v>
      </c>
      <c r="P50" s="29">
        <v>32970</v>
      </c>
      <c r="Q50" s="29">
        <v>32900</v>
      </c>
      <c r="R50" s="29">
        <v>32890</v>
      </c>
      <c r="S50" s="29">
        <v>32970</v>
      </c>
      <c r="T50" s="29">
        <v>32760</v>
      </c>
      <c r="U50" s="29">
        <v>32800</v>
      </c>
      <c r="V50" s="29">
        <v>32630</v>
      </c>
      <c r="W50" s="29">
        <v>32410</v>
      </c>
      <c r="X50" s="29">
        <v>32240</v>
      </c>
      <c r="Y50" s="29">
        <v>31540</v>
      </c>
      <c r="Z50" s="29">
        <v>30326</v>
      </c>
    </row>
    <row r="51" spans="2:26" ht="12.75" customHeight="1">
      <c r="B51" s="28" t="s">
        <v>2</v>
      </c>
      <c r="C51" s="29" t="s">
        <v>215</v>
      </c>
      <c r="D51" s="29" t="s">
        <v>215</v>
      </c>
      <c r="E51" s="29" t="s">
        <v>215</v>
      </c>
      <c r="F51" s="29" t="s">
        <v>215</v>
      </c>
      <c r="G51" s="29" t="s">
        <v>215</v>
      </c>
      <c r="H51" s="29" t="s">
        <v>215</v>
      </c>
      <c r="I51" s="29" t="s">
        <v>215</v>
      </c>
      <c r="J51" s="29" t="s">
        <v>215</v>
      </c>
      <c r="K51" s="29" t="s">
        <v>215</v>
      </c>
      <c r="L51" s="29" t="s">
        <v>215</v>
      </c>
      <c r="M51" s="29">
        <v>5070</v>
      </c>
      <c r="N51" s="29">
        <v>5210</v>
      </c>
      <c r="O51" s="29">
        <v>5360</v>
      </c>
      <c r="P51" s="29">
        <v>5360</v>
      </c>
      <c r="Q51" s="29">
        <v>5300</v>
      </c>
      <c r="R51" s="29">
        <v>5190</v>
      </c>
      <c r="S51" s="29">
        <v>5170</v>
      </c>
      <c r="T51" s="29">
        <v>5070</v>
      </c>
      <c r="U51" s="29">
        <v>5000</v>
      </c>
      <c r="V51" s="29">
        <v>4960</v>
      </c>
      <c r="W51" s="29">
        <v>5000</v>
      </c>
      <c r="X51" s="29">
        <v>4890</v>
      </c>
      <c r="Y51" s="29">
        <v>5070</v>
      </c>
      <c r="Z51" s="29">
        <v>4982</v>
      </c>
    </row>
    <row r="52" spans="2:26" ht="12.75" customHeight="1">
      <c r="B52" s="28" t="s">
        <v>36</v>
      </c>
      <c r="C52" s="29">
        <v>490</v>
      </c>
      <c r="D52" s="30">
        <v>490</v>
      </c>
      <c r="E52" s="29">
        <v>490</v>
      </c>
      <c r="F52" s="29">
        <v>490</v>
      </c>
      <c r="G52" s="29">
        <v>490</v>
      </c>
      <c r="H52" s="29">
        <v>500</v>
      </c>
      <c r="I52" s="29">
        <v>500</v>
      </c>
      <c r="J52" s="29">
        <v>500</v>
      </c>
      <c r="K52" s="29">
        <v>500</v>
      </c>
      <c r="L52" s="29">
        <v>500</v>
      </c>
      <c r="M52" s="29">
        <v>500</v>
      </c>
      <c r="N52" s="29">
        <v>500</v>
      </c>
      <c r="O52" s="29">
        <v>500</v>
      </c>
      <c r="P52" s="29">
        <v>500</v>
      </c>
      <c r="Q52" s="29">
        <v>500</v>
      </c>
      <c r="R52" s="29">
        <v>500</v>
      </c>
      <c r="S52" s="29">
        <v>500</v>
      </c>
      <c r="T52" s="29">
        <v>500</v>
      </c>
      <c r="U52" s="29">
        <v>500</v>
      </c>
      <c r="V52" s="29">
        <v>500</v>
      </c>
      <c r="W52" s="29">
        <v>500</v>
      </c>
      <c r="X52" s="29">
        <v>500</v>
      </c>
      <c r="Y52" s="29">
        <v>500</v>
      </c>
      <c r="Z52" s="29">
        <v>500</v>
      </c>
    </row>
    <row r="53" spans="2:26" ht="12.75" customHeight="1">
      <c r="B53" s="28" t="s">
        <v>37</v>
      </c>
      <c r="C53" s="29">
        <v>5500</v>
      </c>
      <c r="D53" s="30">
        <v>5500</v>
      </c>
      <c r="E53" s="30">
        <v>5500</v>
      </c>
      <c r="F53" s="30">
        <v>5500</v>
      </c>
      <c r="G53" s="30">
        <v>5500</v>
      </c>
      <c r="H53" s="30">
        <v>5500</v>
      </c>
      <c r="I53" s="30">
        <v>5500</v>
      </c>
      <c r="J53" s="30">
        <v>5500</v>
      </c>
      <c r="K53" s="30">
        <v>5500</v>
      </c>
      <c r="L53" s="30">
        <v>5500</v>
      </c>
      <c r="M53" s="29">
        <v>5500</v>
      </c>
      <c r="N53" s="29">
        <v>5500</v>
      </c>
      <c r="O53" s="29">
        <v>5500</v>
      </c>
      <c r="P53" s="29">
        <v>5500</v>
      </c>
      <c r="Q53" s="29">
        <v>5500</v>
      </c>
      <c r="R53" s="29">
        <v>5500</v>
      </c>
      <c r="S53" s="29">
        <v>5500</v>
      </c>
      <c r="T53" s="29">
        <v>5500</v>
      </c>
      <c r="U53" s="29">
        <v>5500</v>
      </c>
      <c r="V53" s="29">
        <v>5500</v>
      </c>
      <c r="W53" s="29">
        <v>5500</v>
      </c>
      <c r="X53" s="29">
        <v>5500</v>
      </c>
      <c r="Y53" s="29">
        <v>5500</v>
      </c>
      <c r="Z53" s="29">
        <v>5500</v>
      </c>
    </row>
    <row r="54" spans="2:26" ht="12.75" customHeight="1">
      <c r="B54" s="28" t="s">
        <v>38</v>
      </c>
      <c r="C54" s="29">
        <v>3000</v>
      </c>
      <c r="D54" s="29">
        <v>3500</v>
      </c>
      <c r="E54" s="29">
        <v>3500</v>
      </c>
      <c r="F54" s="29">
        <v>3500</v>
      </c>
      <c r="G54" s="29">
        <v>3500</v>
      </c>
      <c r="H54" s="29">
        <v>4000</v>
      </c>
      <c r="I54" s="29">
        <v>4000</v>
      </c>
      <c r="J54" s="29">
        <v>4000</v>
      </c>
      <c r="K54" s="29">
        <v>4000</v>
      </c>
      <c r="L54" s="29">
        <v>4000</v>
      </c>
      <c r="M54" s="29">
        <v>4050</v>
      </c>
      <c r="N54" s="29">
        <v>4050</v>
      </c>
      <c r="O54" s="29">
        <v>4050</v>
      </c>
      <c r="P54" s="29">
        <v>4070</v>
      </c>
      <c r="Q54" s="29">
        <v>4070</v>
      </c>
      <c r="R54" s="29">
        <v>4070</v>
      </c>
      <c r="S54" s="29">
        <v>4070</v>
      </c>
      <c r="T54" s="29">
        <v>4070</v>
      </c>
      <c r="U54" s="29">
        <v>4070</v>
      </c>
      <c r="V54" s="29">
        <v>4070</v>
      </c>
      <c r="W54" s="29">
        <v>4070</v>
      </c>
      <c r="X54" s="29">
        <v>4070</v>
      </c>
      <c r="Y54" s="29">
        <v>4070</v>
      </c>
      <c r="Z54" s="29">
        <v>4070</v>
      </c>
    </row>
    <row r="55" spans="2:26" ht="12.75" customHeight="1">
      <c r="B55" s="31" t="s">
        <v>198</v>
      </c>
      <c r="C55" s="32">
        <v>332000</v>
      </c>
      <c r="D55" s="32">
        <v>335000</v>
      </c>
      <c r="E55" s="32">
        <v>335000</v>
      </c>
      <c r="F55" s="32">
        <v>338350</v>
      </c>
      <c r="G55" s="32">
        <v>338350</v>
      </c>
      <c r="H55" s="32">
        <v>338350</v>
      </c>
      <c r="I55" s="32">
        <v>338310</v>
      </c>
      <c r="J55" s="32">
        <v>338310</v>
      </c>
      <c r="K55" s="32">
        <v>338310</v>
      </c>
      <c r="L55" s="32">
        <v>338310</v>
      </c>
      <c r="M55" s="32">
        <v>338310</v>
      </c>
      <c r="N55" s="32">
        <v>338310</v>
      </c>
      <c r="O55" s="32">
        <v>338310</v>
      </c>
      <c r="P55" s="32">
        <v>329400</v>
      </c>
      <c r="Q55" s="32">
        <v>328410</v>
      </c>
      <c r="R55" s="32">
        <v>329570</v>
      </c>
      <c r="S55" s="32">
        <v>330000</v>
      </c>
      <c r="T55" s="32">
        <v>330000</v>
      </c>
      <c r="U55" s="32">
        <v>330000</v>
      </c>
      <c r="V55" s="32">
        <v>330000</v>
      </c>
      <c r="W55" s="32">
        <v>330000</v>
      </c>
      <c r="X55" s="32">
        <v>330000</v>
      </c>
      <c r="Y55" s="32">
        <v>330000</v>
      </c>
      <c r="Z55" s="32">
        <v>330000</v>
      </c>
    </row>
    <row r="56" spans="2:26" ht="12.75" customHeight="1">
      <c r="B56" s="31" t="s">
        <v>130</v>
      </c>
      <c r="C56" s="32" t="s">
        <v>215</v>
      </c>
      <c r="D56" s="32" t="s">
        <v>215</v>
      </c>
      <c r="E56" s="32">
        <v>12000</v>
      </c>
      <c r="F56" s="32">
        <v>12000</v>
      </c>
      <c r="G56" s="32">
        <v>12000</v>
      </c>
      <c r="H56" s="32">
        <v>12000</v>
      </c>
      <c r="I56" s="32">
        <v>11500</v>
      </c>
      <c r="J56" s="32">
        <v>11500</v>
      </c>
      <c r="K56" s="32">
        <v>11000</v>
      </c>
      <c r="L56" s="32">
        <v>10500</v>
      </c>
      <c r="M56" s="32">
        <v>10300</v>
      </c>
      <c r="N56" s="32">
        <v>10190</v>
      </c>
      <c r="O56" s="32">
        <v>10300</v>
      </c>
      <c r="P56" s="32">
        <v>10570</v>
      </c>
      <c r="Q56" s="32">
        <v>10440</v>
      </c>
      <c r="R56" s="32">
        <v>10370</v>
      </c>
      <c r="S56" s="32">
        <v>10360</v>
      </c>
      <c r="T56" s="32">
        <v>10320</v>
      </c>
      <c r="U56" s="32">
        <v>10320</v>
      </c>
      <c r="V56" s="32">
        <v>10290</v>
      </c>
      <c r="W56" s="32">
        <v>10350</v>
      </c>
      <c r="X56" s="32">
        <v>10440</v>
      </c>
      <c r="Y56" s="32">
        <v>10480</v>
      </c>
      <c r="Z56" s="32">
        <v>10450</v>
      </c>
    </row>
    <row r="57" spans="2:26" ht="12.75" customHeight="1">
      <c r="B57" s="31" t="s">
        <v>131</v>
      </c>
      <c r="C57" s="32">
        <v>256000</v>
      </c>
      <c r="D57" s="32">
        <v>256000</v>
      </c>
      <c r="E57" s="32">
        <v>256000</v>
      </c>
      <c r="F57" s="32">
        <v>256000</v>
      </c>
      <c r="G57" s="32">
        <v>256000</v>
      </c>
      <c r="H57" s="32">
        <v>256000</v>
      </c>
      <c r="I57" s="32">
        <v>256000</v>
      </c>
      <c r="J57" s="32">
        <v>256000</v>
      </c>
      <c r="K57" s="32">
        <v>256000</v>
      </c>
      <c r="L57" s="32">
        <v>256000</v>
      </c>
      <c r="M57" s="32">
        <v>256000</v>
      </c>
      <c r="N57" s="32">
        <v>256000</v>
      </c>
      <c r="O57" s="32">
        <v>256000</v>
      </c>
      <c r="P57" s="32">
        <v>256000</v>
      </c>
      <c r="Q57" s="32">
        <v>256000</v>
      </c>
      <c r="R57" s="32">
        <v>256000</v>
      </c>
      <c r="S57" s="32">
        <v>256000</v>
      </c>
      <c r="T57" s="32">
        <v>256000</v>
      </c>
      <c r="U57" s="32">
        <v>256000</v>
      </c>
      <c r="V57" s="32">
        <v>256000</v>
      </c>
      <c r="W57" s="32">
        <v>256000</v>
      </c>
      <c r="X57" s="32">
        <v>256000</v>
      </c>
      <c r="Y57" s="32">
        <v>256000</v>
      </c>
      <c r="Z57" s="32">
        <v>256000</v>
      </c>
    </row>
    <row r="58" spans="2:26" ht="12.75" customHeight="1">
      <c r="B58" s="31" t="s">
        <v>86</v>
      </c>
      <c r="C58" s="32">
        <v>1842000</v>
      </c>
      <c r="D58" s="32">
        <v>1859540</v>
      </c>
      <c r="E58" s="32">
        <v>1877090</v>
      </c>
      <c r="F58" s="32">
        <v>1894630</v>
      </c>
      <c r="G58" s="32">
        <v>1912180</v>
      </c>
      <c r="H58" s="32">
        <v>1929720</v>
      </c>
      <c r="I58" s="32">
        <v>1936190</v>
      </c>
      <c r="J58" s="32">
        <v>1942660</v>
      </c>
      <c r="K58" s="32">
        <v>1949120</v>
      </c>
      <c r="L58" s="32">
        <v>1955590</v>
      </c>
      <c r="M58" s="32">
        <v>1962060</v>
      </c>
      <c r="N58" s="32">
        <v>1970000</v>
      </c>
      <c r="O58" s="32">
        <v>1970000</v>
      </c>
      <c r="P58" s="32">
        <v>1965000</v>
      </c>
      <c r="Q58" s="32">
        <v>1965000</v>
      </c>
      <c r="R58" s="32">
        <v>1960000</v>
      </c>
      <c r="S58" s="32">
        <v>1960000</v>
      </c>
      <c r="T58" s="32">
        <v>1960000</v>
      </c>
      <c r="U58" s="32">
        <v>1960000</v>
      </c>
      <c r="V58" s="32">
        <v>1960000</v>
      </c>
      <c r="W58" s="32">
        <v>1960000</v>
      </c>
      <c r="X58" s="32">
        <v>1960000</v>
      </c>
      <c r="Y58" s="32">
        <v>1960000</v>
      </c>
      <c r="Z58" s="32">
        <v>1960000</v>
      </c>
    </row>
    <row r="59" spans="2:26" ht="12.75" customHeight="1">
      <c r="B59" s="31" t="s">
        <v>132</v>
      </c>
      <c r="C59" s="32">
        <v>50</v>
      </c>
      <c r="D59" s="33">
        <v>50</v>
      </c>
      <c r="E59" s="32">
        <v>50</v>
      </c>
      <c r="F59" s="32">
        <v>50</v>
      </c>
      <c r="G59" s="32">
        <v>50</v>
      </c>
      <c r="H59" s="32">
        <v>50</v>
      </c>
      <c r="I59" s="32">
        <v>50</v>
      </c>
      <c r="J59" s="32">
        <v>50</v>
      </c>
      <c r="K59" s="32">
        <v>50</v>
      </c>
      <c r="L59" s="32">
        <v>50</v>
      </c>
      <c r="M59" s="32">
        <v>50</v>
      </c>
      <c r="N59" s="32">
        <v>50</v>
      </c>
      <c r="O59" s="32">
        <v>50</v>
      </c>
      <c r="P59" s="32">
        <v>50</v>
      </c>
      <c r="Q59" s="32">
        <v>50</v>
      </c>
      <c r="R59" s="32">
        <v>50</v>
      </c>
      <c r="S59" s="32">
        <v>50</v>
      </c>
      <c r="T59" s="32">
        <v>50</v>
      </c>
      <c r="U59" s="32">
        <v>50</v>
      </c>
      <c r="V59" s="32">
        <v>50</v>
      </c>
      <c r="W59" s="32">
        <v>50</v>
      </c>
      <c r="X59" s="32">
        <v>50</v>
      </c>
      <c r="Y59" s="32">
        <v>50</v>
      </c>
      <c r="Z59" s="32">
        <v>50</v>
      </c>
    </row>
    <row r="60" spans="2:26" ht="12.75" customHeight="1">
      <c r="B60" s="28" t="s">
        <v>133</v>
      </c>
      <c r="C60" s="29">
        <v>50</v>
      </c>
      <c r="D60" s="29">
        <v>50</v>
      </c>
      <c r="E60" s="29">
        <v>50</v>
      </c>
      <c r="F60" s="29">
        <v>50</v>
      </c>
      <c r="G60" s="29">
        <v>50</v>
      </c>
      <c r="H60" s="29">
        <v>40</v>
      </c>
      <c r="I60" s="29">
        <v>40</v>
      </c>
      <c r="J60" s="29">
        <v>40</v>
      </c>
      <c r="K60" s="29">
        <v>40</v>
      </c>
      <c r="L60" s="29">
        <v>40</v>
      </c>
      <c r="M60" s="29">
        <v>40</v>
      </c>
      <c r="N60" s="29">
        <v>40</v>
      </c>
      <c r="O60" s="29">
        <v>40</v>
      </c>
      <c r="P60" s="29">
        <v>40</v>
      </c>
      <c r="Q60" s="29">
        <v>40</v>
      </c>
      <c r="R60" s="29">
        <v>40</v>
      </c>
      <c r="S60" s="29">
        <v>33</v>
      </c>
      <c r="T60" s="29">
        <v>34</v>
      </c>
      <c r="U60" s="29">
        <v>34</v>
      </c>
      <c r="V60" s="29">
        <v>34</v>
      </c>
      <c r="W60" s="29">
        <v>34</v>
      </c>
      <c r="X60" s="29">
        <v>34</v>
      </c>
      <c r="Y60" s="29">
        <v>34</v>
      </c>
      <c r="Z60" s="29">
        <v>34</v>
      </c>
    </row>
    <row r="61" spans="2:26" ht="12.75" customHeight="1">
      <c r="B61" s="28" t="s">
        <v>39</v>
      </c>
      <c r="C61" s="29">
        <v>20030</v>
      </c>
      <c r="D61" s="29">
        <v>19990</v>
      </c>
      <c r="E61" s="29">
        <v>18240</v>
      </c>
      <c r="F61" s="29">
        <v>18110</v>
      </c>
      <c r="G61" s="29">
        <v>19420</v>
      </c>
      <c r="H61" s="29">
        <v>19620</v>
      </c>
      <c r="I61" s="29">
        <v>17620</v>
      </c>
      <c r="J61" s="29">
        <v>17060</v>
      </c>
      <c r="K61" s="29">
        <v>18290</v>
      </c>
      <c r="L61" s="29">
        <v>18200</v>
      </c>
      <c r="M61" s="29">
        <v>18040</v>
      </c>
      <c r="N61" s="29">
        <v>17860</v>
      </c>
      <c r="O61" s="29">
        <v>17420</v>
      </c>
      <c r="P61" s="29">
        <v>17890</v>
      </c>
      <c r="Q61" s="29">
        <v>18060</v>
      </c>
      <c r="R61" s="29">
        <v>19040</v>
      </c>
      <c r="S61" s="29">
        <v>18760</v>
      </c>
      <c r="T61" s="29">
        <v>18420</v>
      </c>
      <c r="U61" s="29">
        <v>18290</v>
      </c>
      <c r="V61" s="29">
        <v>17190</v>
      </c>
      <c r="W61" s="29">
        <v>17020</v>
      </c>
      <c r="X61" s="29">
        <v>16780</v>
      </c>
      <c r="Y61" s="29">
        <v>16470</v>
      </c>
      <c r="Z61" s="29">
        <v>13810</v>
      </c>
    </row>
    <row r="62" spans="2:26" ht="12.75" customHeight="1">
      <c r="B62" s="28" t="s">
        <v>87</v>
      </c>
      <c r="C62" s="29">
        <v>60000</v>
      </c>
      <c r="D62" s="29">
        <v>60000</v>
      </c>
      <c r="E62" s="29">
        <v>60000</v>
      </c>
      <c r="F62" s="29">
        <v>60000</v>
      </c>
      <c r="G62" s="29">
        <v>60000</v>
      </c>
      <c r="H62" s="29">
        <v>60000</v>
      </c>
      <c r="I62" s="29">
        <v>60000</v>
      </c>
      <c r="J62" s="29">
        <v>60000</v>
      </c>
      <c r="K62" s="29">
        <v>60000</v>
      </c>
      <c r="L62" s="29">
        <v>60000</v>
      </c>
      <c r="M62" s="29">
        <v>60000</v>
      </c>
      <c r="N62" s="29">
        <v>60000</v>
      </c>
      <c r="O62" s="29">
        <v>60000</v>
      </c>
      <c r="P62" s="29">
        <v>60000</v>
      </c>
      <c r="Q62" s="29">
        <v>60000</v>
      </c>
      <c r="R62" s="29">
        <v>60000</v>
      </c>
      <c r="S62" s="29">
        <v>60000</v>
      </c>
      <c r="T62" s="29">
        <v>60000</v>
      </c>
      <c r="U62" s="29">
        <v>60000</v>
      </c>
      <c r="V62" s="29">
        <v>60000</v>
      </c>
      <c r="W62" s="29">
        <v>60000</v>
      </c>
      <c r="X62" s="29">
        <v>60000</v>
      </c>
      <c r="Y62" s="29">
        <v>60000</v>
      </c>
      <c r="Z62" s="29">
        <v>60000</v>
      </c>
    </row>
    <row r="63" spans="2:26" ht="12.75" customHeight="1">
      <c r="B63" s="28" t="s">
        <v>88</v>
      </c>
      <c r="C63" s="29">
        <v>8200</v>
      </c>
      <c r="D63" s="29">
        <v>8200</v>
      </c>
      <c r="E63" s="29">
        <v>8200</v>
      </c>
      <c r="F63" s="29">
        <v>8230</v>
      </c>
      <c r="G63" s="29">
        <v>7730</v>
      </c>
      <c r="H63" s="29">
        <v>7270</v>
      </c>
      <c r="I63" s="29">
        <v>6830</v>
      </c>
      <c r="J63" s="29">
        <v>6420</v>
      </c>
      <c r="K63" s="29">
        <v>6030</v>
      </c>
      <c r="L63" s="29">
        <v>5670</v>
      </c>
      <c r="M63" s="29">
        <v>5470</v>
      </c>
      <c r="N63" s="29">
        <v>5140</v>
      </c>
      <c r="O63" s="29">
        <v>4830</v>
      </c>
      <c r="P63" s="29">
        <v>4830</v>
      </c>
      <c r="Q63" s="29">
        <v>4830</v>
      </c>
      <c r="R63" s="29">
        <v>4830</v>
      </c>
      <c r="S63" s="29">
        <v>4830</v>
      </c>
      <c r="T63" s="29">
        <v>4830</v>
      </c>
      <c r="U63" s="29">
        <v>4830</v>
      </c>
      <c r="V63" s="29">
        <v>4830</v>
      </c>
      <c r="W63" s="29">
        <v>4830</v>
      </c>
      <c r="X63" s="29">
        <v>4830</v>
      </c>
      <c r="Y63" s="29">
        <v>4830</v>
      </c>
      <c r="Z63" s="29">
        <v>4830</v>
      </c>
    </row>
    <row r="64" spans="2:26" ht="12.75" customHeight="1">
      <c r="B64" s="28" t="s">
        <v>199</v>
      </c>
      <c r="C64" s="29">
        <v>250</v>
      </c>
      <c r="D64" s="29">
        <v>250</v>
      </c>
      <c r="E64" s="29">
        <v>250</v>
      </c>
      <c r="F64" s="29">
        <v>250</v>
      </c>
      <c r="G64" s="29">
        <v>250</v>
      </c>
      <c r="H64" s="29">
        <v>250</v>
      </c>
      <c r="I64" s="29">
        <v>250</v>
      </c>
      <c r="J64" s="29">
        <v>250</v>
      </c>
      <c r="K64" s="29">
        <v>250</v>
      </c>
      <c r="L64" s="29">
        <v>250</v>
      </c>
      <c r="M64" s="29">
        <v>250</v>
      </c>
      <c r="N64" s="29">
        <v>250</v>
      </c>
      <c r="O64" s="29">
        <v>250</v>
      </c>
      <c r="P64" s="29">
        <v>250</v>
      </c>
      <c r="Q64" s="29">
        <v>250</v>
      </c>
      <c r="R64" s="29">
        <v>250</v>
      </c>
      <c r="S64" s="29">
        <v>250</v>
      </c>
      <c r="T64" s="29">
        <v>250</v>
      </c>
      <c r="U64" s="29">
        <v>250</v>
      </c>
      <c r="V64" s="29">
        <v>250</v>
      </c>
      <c r="W64" s="29">
        <v>250</v>
      </c>
      <c r="X64" s="29">
        <v>250</v>
      </c>
      <c r="Y64" s="29">
        <v>250</v>
      </c>
      <c r="Z64" s="29">
        <v>250</v>
      </c>
    </row>
    <row r="65" spans="2:26" ht="12.75" customHeight="1">
      <c r="B65" s="31" t="s">
        <v>40</v>
      </c>
      <c r="C65" s="32">
        <v>6500</v>
      </c>
      <c r="D65" s="32">
        <v>7000</v>
      </c>
      <c r="E65" s="32">
        <v>7000</v>
      </c>
      <c r="F65" s="32">
        <v>7000</v>
      </c>
      <c r="G65" s="32">
        <v>7500</v>
      </c>
      <c r="H65" s="32">
        <v>7500</v>
      </c>
      <c r="I65" s="32">
        <v>7500</v>
      </c>
      <c r="J65" s="32">
        <v>7500</v>
      </c>
      <c r="K65" s="32">
        <v>8000</v>
      </c>
      <c r="L65" s="32">
        <v>8000</v>
      </c>
      <c r="M65" s="32">
        <v>9300</v>
      </c>
      <c r="N65" s="32">
        <v>10500</v>
      </c>
      <c r="O65" s="32">
        <v>11500</v>
      </c>
      <c r="P65" s="32">
        <v>12500</v>
      </c>
      <c r="Q65" s="32">
        <v>13800</v>
      </c>
      <c r="R65" s="32">
        <v>15000</v>
      </c>
      <c r="S65" s="32">
        <v>15000</v>
      </c>
      <c r="T65" s="32">
        <v>15000</v>
      </c>
      <c r="U65" s="32">
        <v>15000</v>
      </c>
      <c r="V65" s="32">
        <v>15000</v>
      </c>
      <c r="W65" s="32">
        <v>15000</v>
      </c>
      <c r="X65" s="32">
        <v>15000</v>
      </c>
      <c r="Y65" s="32">
        <v>15000</v>
      </c>
      <c r="Z65" s="32">
        <v>15000</v>
      </c>
    </row>
    <row r="66" spans="2:26" ht="12.75" customHeight="1">
      <c r="B66" s="31" t="s">
        <v>41</v>
      </c>
      <c r="C66" s="32">
        <v>20000</v>
      </c>
      <c r="D66" s="32">
        <v>20000</v>
      </c>
      <c r="E66" s="32">
        <v>20000</v>
      </c>
      <c r="F66" s="32">
        <v>20000</v>
      </c>
      <c r="G66" s="32">
        <v>20000</v>
      </c>
      <c r="H66" s="32">
        <v>20000</v>
      </c>
      <c r="I66" s="32">
        <v>20000</v>
      </c>
      <c r="J66" s="32">
        <v>20000</v>
      </c>
      <c r="K66" s="32">
        <v>20000</v>
      </c>
      <c r="L66" s="32">
        <v>20000</v>
      </c>
      <c r="M66" s="32">
        <v>20000</v>
      </c>
      <c r="N66" s="32">
        <v>20000</v>
      </c>
      <c r="O66" s="32">
        <v>20000</v>
      </c>
      <c r="P66" s="32">
        <v>20000</v>
      </c>
      <c r="Q66" s="32">
        <v>20000</v>
      </c>
      <c r="R66" s="32">
        <v>20000</v>
      </c>
      <c r="S66" s="32">
        <v>20000</v>
      </c>
      <c r="T66" s="32">
        <v>20000</v>
      </c>
      <c r="U66" s="32">
        <v>20000</v>
      </c>
      <c r="V66" s="32">
        <v>20000</v>
      </c>
      <c r="W66" s="32">
        <v>20000</v>
      </c>
      <c r="X66" s="32">
        <v>20000</v>
      </c>
      <c r="Y66" s="32">
        <v>20000</v>
      </c>
      <c r="Z66" s="32">
        <v>20000</v>
      </c>
    </row>
    <row r="67" spans="2:26" ht="12.75" customHeight="1">
      <c r="B67" s="31" t="s">
        <v>134</v>
      </c>
      <c r="C67" s="32">
        <v>159030</v>
      </c>
      <c r="D67" s="32">
        <v>159630</v>
      </c>
      <c r="E67" s="32">
        <v>158930</v>
      </c>
      <c r="F67" s="32">
        <v>158230</v>
      </c>
      <c r="G67" s="32">
        <v>157530</v>
      </c>
      <c r="H67" s="32">
        <v>156820</v>
      </c>
      <c r="I67" s="32">
        <v>156120</v>
      </c>
      <c r="J67" s="32">
        <v>155680</v>
      </c>
      <c r="K67" s="32">
        <v>155240</v>
      </c>
      <c r="L67" s="32">
        <v>154800</v>
      </c>
      <c r="M67" s="32">
        <v>154350</v>
      </c>
      <c r="N67" s="32">
        <v>153910</v>
      </c>
      <c r="O67" s="32">
        <v>154000</v>
      </c>
      <c r="P67" s="32">
        <v>154100</v>
      </c>
      <c r="Q67" s="32">
        <v>154200</v>
      </c>
      <c r="R67" s="32">
        <v>154300</v>
      </c>
      <c r="S67" s="32">
        <v>154410</v>
      </c>
      <c r="T67" s="32">
        <v>152934</v>
      </c>
      <c r="U67" s="32">
        <v>151458</v>
      </c>
      <c r="V67" s="32">
        <v>149982</v>
      </c>
      <c r="W67" s="32">
        <v>148506</v>
      </c>
      <c r="X67" s="32">
        <v>147030</v>
      </c>
      <c r="Y67" s="32">
        <v>146000</v>
      </c>
      <c r="Z67" s="32">
        <v>146000</v>
      </c>
    </row>
    <row r="68" spans="2:26" ht="12.75" customHeight="1">
      <c r="B68" s="31" t="s">
        <v>135</v>
      </c>
      <c r="C68" s="32">
        <v>20</v>
      </c>
      <c r="D68" s="32">
        <v>20</v>
      </c>
      <c r="E68" s="32">
        <v>20</v>
      </c>
      <c r="F68" s="32">
        <v>20</v>
      </c>
      <c r="G68" s="32">
        <v>20</v>
      </c>
      <c r="H68" s="32">
        <v>20</v>
      </c>
      <c r="I68" s="32">
        <v>20</v>
      </c>
      <c r="J68" s="32">
        <v>20</v>
      </c>
      <c r="K68" s="32">
        <v>20</v>
      </c>
      <c r="L68" s="32">
        <v>20</v>
      </c>
      <c r="M68" s="32">
        <v>20</v>
      </c>
      <c r="N68" s="32">
        <v>20</v>
      </c>
      <c r="O68" s="32">
        <v>20</v>
      </c>
      <c r="P68" s="32">
        <v>20</v>
      </c>
      <c r="Q68" s="32">
        <v>20</v>
      </c>
      <c r="R68" s="32">
        <v>20</v>
      </c>
      <c r="S68" s="32">
        <v>20</v>
      </c>
      <c r="T68" s="32">
        <v>20</v>
      </c>
      <c r="U68" s="32">
        <v>20</v>
      </c>
      <c r="V68" s="32">
        <v>20</v>
      </c>
      <c r="W68" s="32">
        <v>20</v>
      </c>
      <c r="X68" s="32">
        <v>20</v>
      </c>
      <c r="Y68" s="32">
        <v>20</v>
      </c>
      <c r="Z68" s="32">
        <v>20</v>
      </c>
    </row>
    <row r="69" spans="2:26" ht="12.75" customHeight="1">
      <c r="B69" s="31" t="s">
        <v>89</v>
      </c>
      <c r="C69" s="32">
        <v>30000</v>
      </c>
      <c r="D69" s="32">
        <v>30000</v>
      </c>
      <c r="E69" s="32">
        <v>30000</v>
      </c>
      <c r="F69" s="32">
        <v>30000</v>
      </c>
      <c r="G69" s="32">
        <v>30000</v>
      </c>
      <c r="H69" s="32">
        <v>29900</v>
      </c>
      <c r="I69" s="32">
        <v>30000</v>
      </c>
      <c r="J69" s="32">
        <v>31000</v>
      </c>
      <c r="K69" s="32">
        <v>31250</v>
      </c>
      <c r="L69" s="32">
        <v>31250</v>
      </c>
      <c r="M69" s="32">
        <v>31250</v>
      </c>
      <c r="N69" s="32">
        <v>31250</v>
      </c>
      <c r="O69" s="32">
        <v>31250</v>
      </c>
      <c r="P69" s="32">
        <v>32000</v>
      </c>
      <c r="Q69" s="32">
        <v>32000</v>
      </c>
      <c r="R69" s="32">
        <v>32000</v>
      </c>
      <c r="S69" s="32">
        <v>32000</v>
      </c>
      <c r="T69" s="32">
        <v>32000</v>
      </c>
      <c r="U69" s="32">
        <v>32000</v>
      </c>
      <c r="V69" s="32">
        <v>32000</v>
      </c>
      <c r="W69" s="32">
        <v>32000</v>
      </c>
      <c r="X69" s="32">
        <v>32000</v>
      </c>
      <c r="Y69" s="32">
        <v>32000</v>
      </c>
      <c r="Z69" s="32">
        <v>32000</v>
      </c>
    </row>
    <row r="70" spans="2:26" ht="12.75" customHeight="1">
      <c r="B70" s="28" t="s">
        <v>90</v>
      </c>
      <c r="C70" s="29">
        <v>450000</v>
      </c>
      <c r="D70" s="29">
        <v>450000</v>
      </c>
      <c r="E70" s="29">
        <v>450000</v>
      </c>
      <c r="F70" s="29">
        <v>450000</v>
      </c>
      <c r="G70" s="29">
        <v>450000</v>
      </c>
      <c r="H70" s="29">
        <v>450000</v>
      </c>
      <c r="I70" s="29">
        <v>450000</v>
      </c>
      <c r="J70" s="29">
        <v>450000</v>
      </c>
      <c r="K70" s="29">
        <v>450000</v>
      </c>
      <c r="L70" s="29">
        <v>450000</v>
      </c>
      <c r="M70" s="29">
        <v>450000</v>
      </c>
      <c r="N70" s="29">
        <v>450000</v>
      </c>
      <c r="O70" s="29">
        <v>450000</v>
      </c>
      <c r="P70" s="29">
        <v>450000</v>
      </c>
      <c r="Q70" s="29">
        <v>450000</v>
      </c>
      <c r="R70" s="29">
        <v>450000</v>
      </c>
      <c r="S70" s="29">
        <v>450000</v>
      </c>
      <c r="T70" s="29">
        <v>450000</v>
      </c>
      <c r="U70" s="29">
        <v>450000</v>
      </c>
      <c r="V70" s="29">
        <v>450000</v>
      </c>
      <c r="W70" s="29">
        <v>450000</v>
      </c>
      <c r="X70" s="29">
        <v>450000</v>
      </c>
      <c r="Y70" s="29">
        <v>450000</v>
      </c>
      <c r="Z70" s="29">
        <v>450000</v>
      </c>
    </row>
    <row r="71" spans="2:26" ht="12.75" customHeight="1">
      <c r="B71" s="28" t="s">
        <v>136</v>
      </c>
      <c r="C71" s="29">
        <v>48</v>
      </c>
      <c r="D71" s="29">
        <v>48</v>
      </c>
      <c r="E71" s="29">
        <v>48</v>
      </c>
      <c r="F71" s="29">
        <v>48</v>
      </c>
      <c r="G71" s="29">
        <v>48</v>
      </c>
      <c r="H71" s="29">
        <v>48</v>
      </c>
      <c r="I71" s="29">
        <v>48</v>
      </c>
      <c r="J71" s="29">
        <v>46</v>
      </c>
      <c r="K71" s="29">
        <v>43</v>
      </c>
      <c r="L71" s="29">
        <v>40</v>
      </c>
      <c r="M71" s="29">
        <v>40</v>
      </c>
      <c r="N71" s="29">
        <v>38</v>
      </c>
      <c r="O71" s="29">
        <v>38</v>
      </c>
      <c r="P71" s="29">
        <v>38</v>
      </c>
      <c r="Q71" s="29">
        <v>38</v>
      </c>
      <c r="R71" s="29">
        <v>38</v>
      </c>
      <c r="S71" s="29">
        <v>48</v>
      </c>
      <c r="T71" s="29">
        <v>48</v>
      </c>
      <c r="U71" s="29">
        <v>44</v>
      </c>
      <c r="V71" s="29">
        <v>47</v>
      </c>
      <c r="W71" s="29">
        <v>48</v>
      </c>
      <c r="X71" s="29">
        <v>52</v>
      </c>
      <c r="Y71" s="29">
        <v>52</v>
      </c>
      <c r="Z71" s="29">
        <v>52.5</v>
      </c>
    </row>
    <row r="72" spans="2:26" ht="12.75" customHeight="1">
      <c r="B72" s="28" t="s">
        <v>42</v>
      </c>
      <c r="C72" s="29">
        <v>128500</v>
      </c>
      <c r="D72" s="29">
        <v>128500</v>
      </c>
      <c r="E72" s="29">
        <v>128500</v>
      </c>
      <c r="F72" s="29">
        <v>129000</v>
      </c>
      <c r="G72" s="29">
        <v>129000</v>
      </c>
      <c r="H72" s="29">
        <v>129300</v>
      </c>
      <c r="I72" s="29">
        <v>129320</v>
      </c>
      <c r="J72" s="29">
        <v>129250</v>
      </c>
      <c r="K72" s="29">
        <v>129250</v>
      </c>
      <c r="L72" s="29">
        <v>129300</v>
      </c>
      <c r="M72" s="29">
        <v>130000</v>
      </c>
      <c r="N72" s="29">
        <v>130000</v>
      </c>
      <c r="O72" s="29">
        <v>135000</v>
      </c>
      <c r="P72" s="29">
        <v>135000</v>
      </c>
      <c r="Q72" s="29">
        <v>140000</v>
      </c>
      <c r="R72" s="29">
        <v>140000</v>
      </c>
      <c r="S72" s="29">
        <v>140000</v>
      </c>
      <c r="T72" s="29">
        <v>140130</v>
      </c>
      <c r="U72" s="29">
        <v>140150</v>
      </c>
      <c r="V72" s="29">
        <v>140150</v>
      </c>
      <c r="W72" s="29">
        <v>140150</v>
      </c>
      <c r="X72" s="29">
        <v>140150</v>
      </c>
      <c r="Y72" s="29">
        <v>140150</v>
      </c>
      <c r="Z72" s="29">
        <v>140150</v>
      </c>
    </row>
    <row r="73" spans="2:26" ht="12.75" customHeight="1">
      <c r="B73" s="28" t="s">
        <v>137</v>
      </c>
      <c r="C73" s="29">
        <v>3743950</v>
      </c>
      <c r="D73" s="29">
        <v>3790050</v>
      </c>
      <c r="E73" s="29">
        <v>3836150</v>
      </c>
      <c r="F73" s="29">
        <v>3882240</v>
      </c>
      <c r="G73" s="29">
        <v>3928340</v>
      </c>
      <c r="H73" s="29">
        <v>3928340</v>
      </c>
      <c r="I73" s="29">
        <v>3928340</v>
      </c>
      <c r="J73" s="29">
        <v>3928340</v>
      </c>
      <c r="K73" s="29">
        <v>3928340</v>
      </c>
      <c r="L73" s="29">
        <v>3928340</v>
      </c>
      <c r="M73" s="29">
        <v>3928340</v>
      </c>
      <c r="N73" s="29">
        <v>3928340</v>
      </c>
      <c r="O73" s="29">
        <v>3928340</v>
      </c>
      <c r="P73" s="29">
        <v>3928340</v>
      </c>
      <c r="Q73" s="29">
        <v>3928340</v>
      </c>
      <c r="R73" s="29">
        <v>3928340</v>
      </c>
      <c r="S73" s="29">
        <v>3928340</v>
      </c>
      <c r="T73" s="29">
        <v>3928340</v>
      </c>
      <c r="U73" s="29">
        <v>3928340</v>
      </c>
      <c r="V73" s="29">
        <v>3928340</v>
      </c>
      <c r="W73" s="29">
        <v>3928310</v>
      </c>
      <c r="X73" s="29">
        <v>3928340</v>
      </c>
      <c r="Y73" s="29">
        <v>3928340</v>
      </c>
      <c r="Z73" s="29">
        <v>3928340</v>
      </c>
    </row>
    <row r="74" spans="2:26" ht="25.5" customHeight="1">
      <c r="B74" s="28" t="s">
        <v>200</v>
      </c>
      <c r="C74" s="29">
        <v>10</v>
      </c>
      <c r="D74" s="29">
        <v>10</v>
      </c>
      <c r="E74" s="29">
        <v>10</v>
      </c>
      <c r="F74" s="29">
        <v>10</v>
      </c>
      <c r="G74" s="29">
        <v>10</v>
      </c>
      <c r="H74" s="29">
        <v>10</v>
      </c>
      <c r="I74" s="29">
        <v>10</v>
      </c>
      <c r="J74" s="29">
        <v>10</v>
      </c>
      <c r="K74" s="29">
        <v>10</v>
      </c>
      <c r="L74" s="29">
        <v>10</v>
      </c>
      <c r="M74" s="29">
        <v>10</v>
      </c>
      <c r="N74" s="29">
        <v>10</v>
      </c>
      <c r="O74" s="29">
        <v>10</v>
      </c>
      <c r="P74" s="29">
        <v>10</v>
      </c>
      <c r="Q74" s="29">
        <v>10</v>
      </c>
      <c r="R74" s="29">
        <v>10</v>
      </c>
      <c r="S74" s="29">
        <v>10</v>
      </c>
      <c r="T74" s="29">
        <v>10</v>
      </c>
      <c r="U74" s="29">
        <v>10</v>
      </c>
      <c r="V74" s="29">
        <v>10</v>
      </c>
      <c r="W74" s="29">
        <v>10</v>
      </c>
      <c r="X74" s="29">
        <v>10</v>
      </c>
      <c r="Y74" s="29">
        <v>10</v>
      </c>
      <c r="Z74" s="29">
        <v>10</v>
      </c>
    </row>
    <row r="75" spans="2:26" ht="12.75" customHeight="1">
      <c r="B75" s="31" t="s">
        <v>3</v>
      </c>
      <c r="C75" s="32">
        <v>400830</v>
      </c>
      <c r="D75" s="32">
        <v>400830</v>
      </c>
      <c r="E75" s="32">
        <v>400830</v>
      </c>
      <c r="F75" s="32">
        <v>400830</v>
      </c>
      <c r="G75" s="32">
        <v>400830</v>
      </c>
      <c r="H75" s="32">
        <v>400830</v>
      </c>
      <c r="I75" s="32">
        <v>408240</v>
      </c>
      <c r="J75" s="32">
        <v>408250</v>
      </c>
      <c r="K75" s="32">
        <v>411660</v>
      </c>
      <c r="L75" s="32">
        <v>413040</v>
      </c>
      <c r="M75" s="32">
        <v>403140</v>
      </c>
      <c r="N75" s="32">
        <v>376100</v>
      </c>
      <c r="O75" s="32">
        <v>378710</v>
      </c>
      <c r="P75" s="32">
        <v>383020</v>
      </c>
      <c r="Q75" s="32">
        <v>386830</v>
      </c>
      <c r="R75" s="32">
        <v>389440</v>
      </c>
      <c r="S75" s="32">
        <v>388047</v>
      </c>
      <c r="T75" s="32">
        <v>388660</v>
      </c>
      <c r="U75" s="32">
        <v>391530</v>
      </c>
      <c r="V75" s="32">
        <v>391860</v>
      </c>
      <c r="W75" s="32">
        <v>391500</v>
      </c>
      <c r="X75" s="32">
        <v>383120</v>
      </c>
      <c r="Y75" s="32">
        <v>391646</v>
      </c>
      <c r="Z75" s="32">
        <v>413676</v>
      </c>
    </row>
    <row r="76" spans="2:26" ht="12.75" customHeight="1">
      <c r="B76" s="31" t="s">
        <v>91</v>
      </c>
      <c r="C76" s="32">
        <v>150</v>
      </c>
      <c r="D76" s="32">
        <v>150</v>
      </c>
      <c r="E76" s="32">
        <v>150</v>
      </c>
      <c r="F76" s="32">
        <v>150</v>
      </c>
      <c r="G76" s="32">
        <v>150</v>
      </c>
      <c r="H76" s="32">
        <v>150</v>
      </c>
      <c r="I76" s="32">
        <v>150</v>
      </c>
      <c r="J76" s="32">
        <v>150</v>
      </c>
      <c r="K76" s="32">
        <v>150</v>
      </c>
      <c r="L76" s="32">
        <v>150</v>
      </c>
      <c r="M76" s="32">
        <v>150</v>
      </c>
      <c r="N76" s="32">
        <v>150</v>
      </c>
      <c r="O76" s="32">
        <v>150</v>
      </c>
      <c r="P76" s="32">
        <v>150</v>
      </c>
      <c r="Q76" s="32">
        <v>150</v>
      </c>
      <c r="R76" s="32">
        <v>150</v>
      </c>
      <c r="S76" s="32">
        <v>150</v>
      </c>
      <c r="T76" s="32">
        <v>150</v>
      </c>
      <c r="U76" s="32">
        <v>150</v>
      </c>
      <c r="V76" s="32">
        <v>150</v>
      </c>
      <c r="W76" s="32">
        <v>150</v>
      </c>
      <c r="X76" s="32">
        <v>150</v>
      </c>
      <c r="Y76" s="32">
        <v>150</v>
      </c>
      <c r="Z76" s="32">
        <v>150</v>
      </c>
    </row>
    <row r="77" spans="2:26" ht="12.75" customHeight="1">
      <c r="B77" s="31" t="s">
        <v>92</v>
      </c>
      <c r="C77" s="32">
        <v>100000</v>
      </c>
      <c r="D77" s="33">
        <v>100000</v>
      </c>
      <c r="E77" s="33">
        <v>100000</v>
      </c>
      <c r="F77" s="33">
        <v>100000</v>
      </c>
      <c r="G77" s="33">
        <v>100000</v>
      </c>
      <c r="H77" s="33">
        <v>100000</v>
      </c>
      <c r="I77" s="33">
        <v>100000</v>
      </c>
      <c r="J77" s="33">
        <v>100000</v>
      </c>
      <c r="K77" s="33">
        <v>100000</v>
      </c>
      <c r="L77" s="33">
        <v>100000</v>
      </c>
      <c r="M77" s="33">
        <v>100000</v>
      </c>
      <c r="N77" s="33">
        <v>100000</v>
      </c>
      <c r="O77" s="33">
        <v>100000</v>
      </c>
      <c r="P77" s="32">
        <v>100000</v>
      </c>
      <c r="Q77" s="32">
        <v>100000</v>
      </c>
      <c r="R77" s="32">
        <v>100000</v>
      </c>
      <c r="S77" s="33">
        <v>100000</v>
      </c>
      <c r="T77" s="33">
        <v>100000</v>
      </c>
      <c r="U77" s="33">
        <v>100000</v>
      </c>
      <c r="V77" s="33">
        <v>100000</v>
      </c>
      <c r="W77" s="33">
        <v>100000</v>
      </c>
      <c r="X77" s="33">
        <v>100000</v>
      </c>
      <c r="Y77" s="33">
        <v>100000</v>
      </c>
      <c r="Z77" s="33">
        <v>100000</v>
      </c>
    </row>
    <row r="78" spans="2:26" ht="12.75" customHeight="1">
      <c r="B78" s="31" t="s">
        <v>43</v>
      </c>
      <c r="C78" s="32">
        <v>17950</v>
      </c>
      <c r="D78" s="32">
        <v>17230</v>
      </c>
      <c r="E78" s="32">
        <v>16500</v>
      </c>
      <c r="F78" s="32">
        <v>16130</v>
      </c>
      <c r="G78" s="32">
        <v>15750</v>
      </c>
      <c r="H78" s="32">
        <v>15380</v>
      </c>
      <c r="I78" s="32">
        <v>15000</v>
      </c>
      <c r="J78" s="32">
        <v>14630</v>
      </c>
      <c r="K78" s="32">
        <v>14250</v>
      </c>
      <c r="L78" s="32">
        <v>13880</v>
      </c>
      <c r="M78" s="32">
        <v>13500</v>
      </c>
      <c r="N78" s="32">
        <v>13430</v>
      </c>
      <c r="O78" s="32">
        <v>13360</v>
      </c>
      <c r="P78" s="32">
        <v>13290</v>
      </c>
      <c r="Q78" s="32">
        <v>13220</v>
      </c>
      <c r="R78" s="32">
        <v>13150</v>
      </c>
      <c r="S78" s="32">
        <v>13100</v>
      </c>
      <c r="T78" s="32">
        <v>13000</v>
      </c>
      <c r="U78" s="32">
        <v>12930</v>
      </c>
      <c r="V78" s="32">
        <v>12860</v>
      </c>
      <c r="W78" s="32">
        <v>12790</v>
      </c>
      <c r="X78" s="32">
        <v>12720</v>
      </c>
      <c r="Y78" s="32">
        <v>12650</v>
      </c>
      <c r="Z78" s="32">
        <v>12650</v>
      </c>
    </row>
    <row r="79" spans="2:26" ht="12.75" customHeight="1">
      <c r="B79" s="31" t="s">
        <v>201</v>
      </c>
      <c r="C79" s="32">
        <v>130000</v>
      </c>
      <c r="D79" s="32">
        <v>130000</v>
      </c>
      <c r="E79" s="32">
        <v>130000</v>
      </c>
      <c r="F79" s="32">
        <v>130000</v>
      </c>
      <c r="G79" s="32">
        <v>130000</v>
      </c>
      <c r="H79" s="32">
        <v>130000</v>
      </c>
      <c r="I79" s="32">
        <v>130000</v>
      </c>
      <c r="J79" s="32">
        <v>130000</v>
      </c>
      <c r="K79" s="32">
        <v>130000</v>
      </c>
      <c r="L79" s="32">
        <v>130000</v>
      </c>
      <c r="M79" s="32">
        <v>130000</v>
      </c>
      <c r="N79" s="32">
        <v>130000</v>
      </c>
      <c r="O79" s="32">
        <v>130000</v>
      </c>
      <c r="P79" s="32">
        <v>130000</v>
      </c>
      <c r="Q79" s="32">
        <v>132000</v>
      </c>
      <c r="R79" s="32">
        <v>132000</v>
      </c>
      <c r="S79" s="32">
        <v>132000</v>
      </c>
      <c r="T79" s="32">
        <v>132000</v>
      </c>
      <c r="U79" s="32">
        <v>132000</v>
      </c>
      <c r="V79" s="32">
        <v>132000</v>
      </c>
      <c r="W79" s="32">
        <v>132000</v>
      </c>
      <c r="X79" s="32">
        <v>132000</v>
      </c>
      <c r="Y79" s="32">
        <v>132000</v>
      </c>
      <c r="Z79" s="32">
        <v>132000</v>
      </c>
    </row>
    <row r="80" spans="2:26" ht="12.75" customHeight="1">
      <c r="B80" s="28" t="s">
        <v>4</v>
      </c>
      <c r="C80" s="29" t="s">
        <v>215</v>
      </c>
      <c r="D80" s="29" t="s">
        <v>215</v>
      </c>
      <c r="E80" s="29">
        <v>10790</v>
      </c>
      <c r="F80" s="29">
        <v>10930</v>
      </c>
      <c r="G80" s="29">
        <v>10910</v>
      </c>
      <c r="H80" s="29">
        <v>10990</v>
      </c>
      <c r="I80" s="29">
        <v>8240</v>
      </c>
      <c r="J80" s="29">
        <v>8330</v>
      </c>
      <c r="K80" s="29">
        <v>8300</v>
      </c>
      <c r="L80" s="29">
        <v>8350</v>
      </c>
      <c r="M80" s="29">
        <v>2580</v>
      </c>
      <c r="N80" s="29">
        <v>2550</v>
      </c>
      <c r="O80" s="29">
        <v>2530</v>
      </c>
      <c r="P80" s="29">
        <v>2610</v>
      </c>
      <c r="Q80" s="29">
        <v>2590</v>
      </c>
      <c r="R80" s="29">
        <v>2650</v>
      </c>
      <c r="S80" s="29">
        <v>2730</v>
      </c>
      <c r="T80" s="29">
        <v>2700</v>
      </c>
      <c r="U80" s="29">
        <v>3424</v>
      </c>
      <c r="V80" s="29">
        <v>3433</v>
      </c>
      <c r="W80" s="29">
        <v>3454</v>
      </c>
      <c r="X80" s="29">
        <v>3464</v>
      </c>
      <c r="Y80" s="29">
        <v>3456</v>
      </c>
      <c r="Z80" s="29">
        <v>3500</v>
      </c>
    </row>
    <row r="81" spans="2:26" ht="12.75" customHeight="1">
      <c r="B81" s="28" t="s">
        <v>5</v>
      </c>
      <c r="C81" s="29">
        <v>29000</v>
      </c>
      <c r="D81" s="29">
        <v>28700</v>
      </c>
      <c r="E81" s="29">
        <v>27000</v>
      </c>
      <c r="F81" s="29">
        <v>26000</v>
      </c>
      <c r="G81" s="29">
        <v>25000</v>
      </c>
      <c r="H81" s="29">
        <v>25000</v>
      </c>
      <c r="I81" s="29">
        <v>25800</v>
      </c>
      <c r="J81" s="29">
        <v>25030</v>
      </c>
      <c r="K81" s="29">
        <v>25500</v>
      </c>
      <c r="L81" s="29">
        <v>25000</v>
      </c>
      <c r="M81" s="29">
        <v>25000</v>
      </c>
      <c r="N81" s="29">
        <v>24050</v>
      </c>
      <c r="O81" s="29">
        <v>24170</v>
      </c>
      <c r="P81" s="29">
        <v>24560</v>
      </c>
      <c r="Q81" s="29">
        <v>23940</v>
      </c>
      <c r="R81" s="29">
        <v>25400</v>
      </c>
      <c r="S81" s="29">
        <v>25690</v>
      </c>
      <c r="T81" s="29">
        <v>26290</v>
      </c>
      <c r="U81" s="29">
        <v>26384</v>
      </c>
      <c r="V81" s="29">
        <v>26478</v>
      </c>
      <c r="W81" s="29">
        <v>26572</v>
      </c>
      <c r="X81" s="29">
        <v>26666</v>
      </c>
      <c r="Y81" s="29">
        <v>28507</v>
      </c>
      <c r="Z81" s="29">
        <v>27654</v>
      </c>
    </row>
    <row r="82" spans="2:26" ht="12.75" customHeight="1">
      <c r="B82" s="28" t="s">
        <v>138</v>
      </c>
      <c r="C82" s="29">
        <v>40</v>
      </c>
      <c r="D82" s="29">
        <v>40</v>
      </c>
      <c r="E82" s="29">
        <v>40</v>
      </c>
      <c r="F82" s="29">
        <v>40</v>
      </c>
      <c r="G82" s="29">
        <v>20</v>
      </c>
      <c r="H82" s="29">
        <v>20</v>
      </c>
      <c r="I82" s="29">
        <v>12</v>
      </c>
      <c r="J82" s="29">
        <v>11</v>
      </c>
      <c r="K82" s="29">
        <v>11</v>
      </c>
      <c r="L82" s="29">
        <v>11</v>
      </c>
      <c r="M82" s="29">
        <v>11</v>
      </c>
      <c r="N82" s="29">
        <v>10</v>
      </c>
      <c r="O82" s="29">
        <v>10</v>
      </c>
      <c r="P82" s="29">
        <v>10</v>
      </c>
      <c r="Q82" s="29">
        <v>10</v>
      </c>
      <c r="R82" s="29">
        <v>10</v>
      </c>
      <c r="S82" s="29">
        <v>10</v>
      </c>
      <c r="T82" s="29">
        <v>19</v>
      </c>
      <c r="U82" s="29">
        <v>14</v>
      </c>
      <c r="V82" s="29">
        <v>43</v>
      </c>
      <c r="W82" s="29">
        <v>20</v>
      </c>
      <c r="X82" s="29">
        <v>24</v>
      </c>
      <c r="Y82" s="29">
        <v>26</v>
      </c>
      <c r="Z82" s="29">
        <v>18</v>
      </c>
    </row>
    <row r="83" spans="2:26" ht="12.75" customHeight="1">
      <c r="B83" s="28" t="s">
        <v>44</v>
      </c>
      <c r="C83" s="29" t="s">
        <v>215</v>
      </c>
      <c r="D83" s="29" t="s">
        <v>215</v>
      </c>
      <c r="E83" s="29" t="s">
        <v>215</v>
      </c>
      <c r="F83" s="29">
        <v>8730</v>
      </c>
      <c r="G83" s="29">
        <v>8900</v>
      </c>
      <c r="H83" s="29">
        <v>9020</v>
      </c>
      <c r="I83" s="29">
        <v>9460</v>
      </c>
      <c r="J83" s="29">
        <v>9530</v>
      </c>
      <c r="K83" s="29">
        <v>9470</v>
      </c>
      <c r="L83" s="29">
        <v>9500</v>
      </c>
      <c r="M83" s="29">
        <v>9610</v>
      </c>
      <c r="N83" s="29">
        <v>9660</v>
      </c>
      <c r="O83" s="29">
        <v>9680</v>
      </c>
      <c r="P83" s="29">
        <v>9710</v>
      </c>
      <c r="Q83" s="29">
        <v>9720</v>
      </c>
      <c r="R83" s="29">
        <v>9740</v>
      </c>
      <c r="S83" s="29">
        <v>9760</v>
      </c>
      <c r="T83" s="29">
        <v>9780</v>
      </c>
      <c r="U83" s="29">
        <v>9800</v>
      </c>
      <c r="V83" s="29">
        <v>9830</v>
      </c>
      <c r="W83" s="29">
        <v>9860</v>
      </c>
      <c r="X83" s="29">
        <v>9890</v>
      </c>
      <c r="Y83" s="29">
        <v>9920</v>
      </c>
      <c r="Z83" s="29">
        <v>9940</v>
      </c>
    </row>
    <row r="84" spans="2:26" ht="25.5" customHeight="1">
      <c r="B84" s="28" t="s">
        <v>202</v>
      </c>
      <c r="C84" s="29">
        <v>500</v>
      </c>
      <c r="D84" s="30">
        <v>500</v>
      </c>
      <c r="E84" s="29">
        <v>500</v>
      </c>
      <c r="F84" s="29">
        <v>500</v>
      </c>
      <c r="G84" s="29">
        <v>500</v>
      </c>
      <c r="H84" s="29">
        <v>500</v>
      </c>
      <c r="I84" s="29">
        <v>500</v>
      </c>
      <c r="J84" s="29">
        <v>500</v>
      </c>
      <c r="K84" s="29">
        <v>500</v>
      </c>
      <c r="L84" s="29">
        <v>500</v>
      </c>
      <c r="M84" s="29">
        <v>500</v>
      </c>
      <c r="N84" s="29">
        <v>500</v>
      </c>
      <c r="O84" s="29">
        <v>500</v>
      </c>
      <c r="P84" s="29">
        <v>500</v>
      </c>
      <c r="Q84" s="29">
        <v>500</v>
      </c>
      <c r="R84" s="29">
        <v>500</v>
      </c>
      <c r="S84" s="29">
        <v>500</v>
      </c>
      <c r="T84" s="29">
        <v>500</v>
      </c>
      <c r="U84" s="29">
        <v>500</v>
      </c>
      <c r="V84" s="29">
        <v>500</v>
      </c>
      <c r="W84" s="29">
        <v>500</v>
      </c>
      <c r="X84" s="29">
        <v>500</v>
      </c>
      <c r="Y84" s="29">
        <v>500</v>
      </c>
      <c r="Z84" s="29">
        <v>500</v>
      </c>
    </row>
    <row r="85" spans="2:26" ht="12.75" customHeight="1">
      <c r="B85" s="31" t="s">
        <v>203</v>
      </c>
      <c r="C85" s="32">
        <v>181000</v>
      </c>
      <c r="D85" s="32">
        <v>181000</v>
      </c>
      <c r="E85" s="32">
        <v>181000</v>
      </c>
      <c r="F85" s="32">
        <v>181000</v>
      </c>
      <c r="G85" s="32">
        <v>181000</v>
      </c>
      <c r="H85" s="32">
        <v>181000</v>
      </c>
      <c r="I85" s="32">
        <v>181000</v>
      </c>
      <c r="J85" s="32">
        <v>181000</v>
      </c>
      <c r="K85" s="32">
        <v>181000</v>
      </c>
      <c r="L85" s="32">
        <v>181000</v>
      </c>
      <c r="M85" s="32">
        <v>181000</v>
      </c>
      <c r="N85" s="32">
        <v>181000</v>
      </c>
      <c r="O85" s="32">
        <v>181000</v>
      </c>
      <c r="P85" s="32">
        <v>181000</v>
      </c>
      <c r="Q85" s="32">
        <v>181000</v>
      </c>
      <c r="R85" s="32">
        <v>181000</v>
      </c>
      <c r="S85" s="32">
        <v>181360</v>
      </c>
      <c r="T85" s="32">
        <v>182000</v>
      </c>
      <c r="U85" s="32">
        <v>182000</v>
      </c>
      <c r="V85" s="32">
        <v>182000</v>
      </c>
      <c r="W85" s="32">
        <v>182000</v>
      </c>
      <c r="X85" s="32">
        <v>182000</v>
      </c>
      <c r="Y85" s="32">
        <v>182000</v>
      </c>
      <c r="Z85" s="32">
        <v>182000</v>
      </c>
    </row>
    <row r="86" spans="2:26" ht="12.75" customHeight="1">
      <c r="B86" s="31" t="s">
        <v>6</v>
      </c>
      <c r="C86" s="32">
        <v>2170</v>
      </c>
      <c r="D86" s="32">
        <v>2120</v>
      </c>
      <c r="E86" s="32">
        <v>2080</v>
      </c>
      <c r="F86" s="32">
        <v>1970</v>
      </c>
      <c r="G86" s="32">
        <v>3170</v>
      </c>
      <c r="H86" s="32">
        <v>3980</v>
      </c>
      <c r="I86" s="32">
        <v>3850</v>
      </c>
      <c r="J86" s="32">
        <v>3150</v>
      </c>
      <c r="K86" s="32">
        <v>2980</v>
      </c>
      <c r="L86" s="32">
        <v>3420</v>
      </c>
      <c r="M86" s="32">
        <v>3580</v>
      </c>
      <c r="N86" s="32">
        <v>3760</v>
      </c>
      <c r="O86" s="32">
        <v>3820</v>
      </c>
      <c r="P86" s="32">
        <v>3840</v>
      </c>
      <c r="Q86" s="32">
        <v>3700</v>
      </c>
      <c r="R86" s="32">
        <v>3680</v>
      </c>
      <c r="S86" s="32">
        <v>3570</v>
      </c>
      <c r="T86" s="32">
        <v>3500</v>
      </c>
      <c r="U86" s="32">
        <v>2610</v>
      </c>
      <c r="V86" s="32">
        <v>1970</v>
      </c>
      <c r="W86" s="32">
        <v>2000</v>
      </c>
      <c r="X86" s="32">
        <v>1870</v>
      </c>
      <c r="Y86" s="32">
        <v>2000</v>
      </c>
      <c r="Z86" s="32">
        <v>1950</v>
      </c>
    </row>
    <row r="87" spans="2:26" ht="12.75" customHeight="1">
      <c r="B87" s="31" t="s">
        <v>93</v>
      </c>
      <c r="C87" s="32">
        <v>12980</v>
      </c>
      <c r="D87" s="33">
        <v>13350</v>
      </c>
      <c r="E87" s="33">
        <v>13700</v>
      </c>
      <c r="F87" s="32">
        <v>14000</v>
      </c>
      <c r="G87" s="32">
        <v>14000</v>
      </c>
      <c r="H87" s="32">
        <v>14500</v>
      </c>
      <c r="I87" s="32">
        <v>14800</v>
      </c>
      <c r="J87" s="32">
        <v>15000</v>
      </c>
      <c r="K87" s="32">
        <v>15000</v>
      </c>
      <c r="L87" s="32">
        <v>15500</v>
      </c>
      <c r="M87" s="32">
        <v>16000</v>
      </c>
      <c r="N87" s="32">
        <v>16800</v>
      </c>
      <c r="O87" s="32">
        <v>17000</v>
      </c>
      <c r="P87" s="32">
        <v>17000</v>
      </c>
      <c r="Q87" s="32">
        <v>17000</v>
      </c>
      <c r="R87" s="32">
        <v>17000</v>
      </c>
      <c r="S87" s="32">
        <v>17000</v>
      </c>
      <c r="T87" s="32">
        <v>17000</v>
      </c>
      <c r="U87" s="32">
        <v>17000</v>
      </c>
      <c r="V87" s="32">
        <v>17000</v>
      </c>
      <c r="W87" s="32">
        <v>17000</v>
      </c>
      <c r="X87" s="32">
        <v>17000</v>
      </c>
      <c r="Y87" s="32">
        <v>17000</v>
      </c>
      <c r="Z87" s="32">
        <v>17000</v>
      </c>
    </row>
    <row r="88" spans="2:26" ht="12.75" customHeight="1">
      <c r="B88" s="31" t="s">
        <v>45</v>
      </c>
      <c r="C88" s="32">
        <v>20</v>
      </c>
      <c r="D88" s="32">
        <v>20</v>
      </c>
      <c r="E88" s="32">
        <v>20</v>
      </c>
      <c r="F88" s="32">
        <v>20</v>
      </c>
      <c r="G88" s="32">
        <v>20</v>
      </c>
      <c r="H88" s="32">
        <v>20</v>
      </c>
      <c r="I88" s="32">
        <v>20</v>
      </c>
      <c r="J88" s="32">
        <v>20</v>
      </c>
      <c r="K88" s="32">
        <v>20</v>
      </c>
      <c r="L88" s="32">
        <v>20</v>
      </c>
      <c r="M88" s="32">
        <v>20</v>
      </c>
      <c r="N88" s="32">
        <v>20</v>
      </c>
      <c r="O88" s="32">
        <v>20</v>
      </c>
      <c r="P88" s="32">
        <v>20</v>
      </c>
      <c r="Q88" s="32">
        <v>20</v>
      </c>
      <c r="R88" s="32">
        <v>20</v>
      </c>
      <c r="S88" s="32">
        <v>20</v>
      </c>
      <c r="T88" s="32">
        <v>20</v>
      </c>
      <c r="U88" s="32">
        <v>20</v>
      </c>
      <c r="V88" s="32">
        <v>20</v>
      </c>
      <c r="W88" s="32">
        <v>20</v>
      </c>
      <c r="X88" s="32">
        <v>20</v>
      </c>
      <c r="Y88" s="32">
        <v>20</v>
      </c>
      <c r="Z88" s="32">
        <v>20</v>
      </c>
    </row>
    <row r="89" spans="2:26" ht="12.75" customHeight="1">
      <c r="B89" s="31" t="s">
        <v>7</v>
      </c>
      <c r="C89" s="32">
        <v>12000</v>
      </c>
      <c r="D89" s="32">
        <v>12000</v>
      </c>
      <c r="E89" s="32">
        <v>12000</v>
      </c>
      <c r="F89" s="32">
        <v>12000</v>
      </c>
      <c r="G89" s="32">
        <v>12000</v>
      </c>
      <c r="H89" s="32">
        <v>12000</v>
      </c>
      <c r="I89" s="32">
        <v>12000</v>
      </c>
      <c r="J89" s="32">
        <v>12000</v>
      </c>
      <c r="K89" s="32">
        <v>12000</v>
      </c>
      <c r="L89" s="32">
        <v>11970</v>
      </c>
      <c r="M89" s="32">
        <v>11970</v>
      </c>
      <c r="N89" s="32">
        <v>11970</v>
      </c>
      <c r="O89" s="32">
        <v>11970</v>
      </c>
      <c r="P89" s="32">
        <v>11970</v>
      </c>
      <c r="Q89" s="32">
        <v>11970</v>
      </c>
      <c r="R89" s="32">
        <v>11970</v>
      </c>
      <c r="S89" s="32">
        <v>11970</v>
      </c>
      <c r="T89" s="32">
        <v>11970</v>
      </c>
      <c r="U89" s="32">
        <v>11970</v>
      </c>
      <c r="V89" s="32">
        <v>11970</v>
      </c>
      <c r="W89" s="32">
        <v>11970</v>
      </c>
      <c r="X89" s="32">
        <v>11970</v>
      </c>
      <c r="Y89" s="32">
        <v>11970</v>
      </c>
      <c r="Z89" s="32">
        <v>11970</v>
      </c>
    </row>
    <row r="90" spans="2:26" ht="12.75" customHeight="1">
      <c r="B90" s="28" t="s">
        <v>94</v>
      </c>
      <c r="C90" s="29">
        <v>49210</v>
      </c>
      <c r="D90" s="29">
        <v>49190</v>
      </c>
      <c r="E90" s="29">
        <v>49330</v>
      </c>
      <c r="F90" s="29">
        <v>50010</v>
      </c>
      <c r="G90" s="29">
        <v>50930</v>
      </c>
      <c r="H90" s="29">
        <v>51070</v>
      </c>
      <c r="I90" s="29">
        <v>49960</v>
      </c>
      <c r="J90" s="29">
        <v>50080</v>
      </c>
      <c r="K90" s="29">
        <v>50230</v>
      </c>
      <c r="L90" s="29">
        <v>50950</v>
      </c>
      <c r="M90" s="29">
        <v>50870</v>
      </c>
      <c r="N90" s="29">
        <v>49850</v>
      </c>
      <c r="O90" s="29">
        <v>48900</v>
      </c>
      <c r="P90" s="29">
        <v>47630</v>
      </c>
      <c r="Q90" s="29">
        <v>50040</v>
      </c>
      <c r="R90" s="29">
        <v>49900</v>
      </c>
      <c r="S90" s="29">
        <v>49980</v>
      </c>
      <c r="T90" s="29">
        <v>49970</v>
      </c>
      <c r="U90" s="29">
        <v>49450</v>
      </c>
      <c r="V90" s="29">
        <v>49860</v>
      </c>
      <c r="W90" s="29">
        <v>49199</v>
      </c>
      <c r="X90" s="29">
        <v>48109</v>
      </c>
      <c r="Y90" s="29">
        <v>49760</v>
      </c>
      <c r="Z90" s="29">
        <v>48510</v>
      </c>
    </row>
    <row r="91" spans="2:26" ht="12.75" customHeight="1">
      <c r="B91" s="28" t="s">
        <v>95</v>
      </c>
      <c r="C91" s="29">
        <v>6000</v>
      </c>
      <c r="D91" s="29">
        <v>6000</v>
      </c>
      <c r="E91" s="29">
        <v>6000</v>
      </c>
      <c r="F91" s="29">
        <v>6000</v>
      </c>
      <c r="G91" s="29">
        <v>6000</v>
      </c>
      <c r="H91" s="29">
        <v>6000</v>
      </c>
      <c r="I91" s="29">
        <v>5720</v>
      </c>
      <c r="J91" s="29">
        <v>5900</v>
      </c>
      <c r="K91" s="29">
        <v>6000</v>
      </c>
      <c r="L91" s="29">
        <v>6000</v>
      </c>
      <c r="M91" s="29">
        <v>6000</v>
      </c>
      <c r="N91" s="29">
        <v>6000</v>
      </c>
      <c r="O91" s="29">
        <v>6200</v>
      </c>
      <c r="P91" s="29">
        <v>6250</v>
      </c>
      <c r="Q91" s="29">
        <v>6360</v>
      </c>
      <c r="R91" s="29">
        <v>6360</v>
      </c>
      <c r="S91" s="29">
        <v>6360</v>
      </c>
      <c r="T91" s="29">
        <v>6370</v>
      </c>
      <c r="U91" s="29">
        <v>6370</v>
      </c>
      <c r="V91" s="29">
        <v>6370</v>
      </c>
      <c r="W91" s="29">
        <v>6370</v>
      </c>
      <c r="X91" s="29">
        <v>6370</v>
      </c>
      <c r="Y91" s="29">
        <v>6370</v>
      </c>
      <c r="Z91" s="29">
        <v>6370</v>
      </c>
    </row>
    <row r="92" spans="2:26" ht="12.75" customHeight="1">
      <c r="B92" s="28" t="s">
        <v>139</v>
      </c>
      <c r="C92" s="29">
        <v>1040</v>
      </c>
      <c r="D92" s="29">
        <v>1040</v>
      </c>
      <c r="E92" s="29">
        <v>1040</v>
      </c>
      <c r="F92" s="29">
        <v>1040</v>
      </c>
      <c r="G92" s="29">
        <v>1040</v>
      </c>
      <c r="H92" s="29">
        <v>1040</v>
      </c>
      <c r="I92" s="29">
        <v>1040</v>
      </c>
      <c r="J92" s="29">
        <v>1040</v>
      </c>
      <c r="K92" s="29">
        <v>1040</v>
      </c>
      <c r="L92" s="29">
        <v>1040</v>
      </c>
      <c r="M92" s="29">
        <v>1040</v>
      </c>
      <c r="N92" s="29">
        <v>1040</v>
      </c>
      <c r="O92" s="29">
        <v>1040</v>
      </c>
      <c r="P92" s="29">
        <v>1040</v>
      </c>
      <c r="Q92" s="29">
        <v>1040</v>
      </c>
      <c r="R92" s="29">
        <v>1040</v>
      </c>
      <c r="S92" s="29">
        <v>1040</v>
      </c>
      <c r="T92" s="29">
        <v>1040</v>
      </c>
      <c r="U92" s="29">
        <v>1040</v>
      </c>
      <c r="V92" s="29">
        <v>1040</v>
      </c>
      <c r="W92" s="29">
        <v>1040</v>
      </c>
      <c r="X92" s="29">
        <v>1040</v>
      </c>
      <c r="Y92" s="29">
        <v>1040</v>
      </c>
      <c r="Z92" s="29">
        <v>1040</v>
      </c>
    </row>
    <row r="93" spans="2:26" ht="12.75" customHeight="1">
      <c r="B93" s="28" t="s">
        <v>96</v>
      </c>
      <c r="C93" s="29" t="s">
        <v>215</v>
      </c>
      <c r="D93" s="29" t="s">
        <v>215</v>
      </c>
      <c r="E93" s="29" t="s">
        <v>215</v>
      </c>
      <c r="F93" s="29">
        <v>69000</v>
      </c>
      <c r="G93" s="29">
        <v>69670</v>
      </c>
      <c r="H93" s="29">
        <v>69670</v>
      </c>
      <c r="I93" s="29">
        <v>69670</v>
      </c>
      <c r="J93" s="29">
        <v>69670</v>
      </c>
      <c r="K93" s="29">
        <v>69670</v>
      </c>
      <c r="L93" s="29">
        <v>69670</v>
      </c>
      <c r="M93" s="29">
        <v>69670</v>
      </c>
      <c r="N93" s="29">
        <v>69670</v>
      </c>
      <c r="O93" s="29">
        <v>69670</v>
      </c>
      <c r="P93" s="29">
        <v>69670</v>
      </c>
      <c r="Q93" s="29">
        <v>69000</v>
      </c>
      <c r="R93" s="29">
        <v>69000</v>
      </c>
      <c r="S93" s="29">
        <v>69000</v>
      </c>
      <c r="T93" s="29">
        <v>69000</v>
      </c>
      <c r="U93" s="29">
        <v>69000</v>
      </c>
      <c r="V93" s="29">
        <v>69000</v>
      </c>
      <c r="W93" s="29">
        <v>69000</v>
      </c>
      <c r="X93" s="29">
        <v>69000</v>
      </c>
      <c r="Y93" s="29">
        <v>69000</v>
      </c>
      <c r="Z93" s="29">
        <v>69000</v>
      </c>
    </row>
    <row r="94" spans="2:26" ht="12.75" customHeight="1">
      <c r="B94" s="28" t="s">
        <v>46</v>
      </c>
      <c r="C94" s="29" t="s">
        <v>215</v>
      </c>
      <c r="D94" s="29" t="s">
        <v>215</v>
      </c>
      <c r="E94" s="29">
        <v>2470</v>
      </c>
      <c r="F94" s="29">
        <v>2430</v>
      </c>
      <c r="G94" s="29">
        <v>1400</v>
      </c>
      <c r="H94" s="29">
        <v>1050</v>
      </c>
      <c r="I94" s="29">
        <v>1090</v>
      </c>
      <c r="J94" s="29">
        <v>1230</v>
      </c>
      <c r="K94" s="29">
        <v>1440</v>
      </c>
      <c r="L94" s="29">
        <v>1300</v>
      </c>
      <c r="M94" s="29">
        <v>1310</v>
      </c>
      <c r="N94" s="29">
        <v>1940</v>
      </c>
      <c r="O94" s="29">
        <v>670</v>
      </c>
      <c r="P94" s="29">
        <v>2680</v>
      </c>
      <c r="Q94" s="29">
        <v>2360</v>
      </c>
      <c r="R94" s="29">
        <v>2790</v>
      </c>
      <c r="S94" s="29">
        <v>3310</v>
      </c>
      <c r="T94" s="29">
        <v>3070</v>
      </c>
      <c r="U94" s="29">
        <v>3010</v>
      </c>
      <c r="V94" s="29">
        <v>3270</v>
      </c>
      <c r="W94" s="29">
        <v>2970</v>
      </c>
      <c r="X94" s="29">
        <v>3070</v>
      </c>
      <c r="Y94" s="29">
        <v>3290</v>
      </c>
      <c r="Z94" s="29">
        <v>3280</v>
      </c>
    </row>
    <row r="95" spans="2:26" ht="12.75" customHeight="1">
      <c r="B95" s="31" t="s">
        <v>8</v>
      </c>
      <c r="C95" s="32" t="s">
        <v>215</v>
      </c>
      <c r="D95" s="32" t="s">
        <v>215</v>
      </c>
      <c r="E95" s="32" t="s">
        <v>215</v>
      </c>
      <c r="F95" s="32">
        <v>200000</v>
      </c>
      <c r="G95" s="32">
        <v>200000</v>
      </c>
      <c r="H95" s="32">
        <v>200000</v>
      </c>
      <c r="I95" s="32">
        <v>200000</v>
      </c>
      <c r="J95" s="32">
        <v>200000</v>
      </c>
      <c r="K95" s="32">
        <v>200000</v>
      </c>
      <c r="L95" s="32">
        <v>200000</v>
      </c>
      <c r="M95" s="32">
        <v>200000</v>
      </c>
      <c r="N95" s="32">
        <v>200000</v>
      </c>
      <c r="O95" s="32">
        <v>200000</v>
      </c>
      <c r="P95" s="32">
        <v>200000</v>
      </c>
      <c r="Q95" s="32">
        <v>200000</v>
      </c>
      <c r="R95" s="32">
        <v>200000</v>
      </c>
      <c r="S95" s="32">
        <v>200000</v>
      </c>
      <c r="T95" s="32">
        <v>200000</v>
      </c>
      <c r="U95" s="32">
        <v>200000</v>
      </c>
      <c r="V95" s="32">
        <v>200000</v>
      </c>
      <c r="W95" s="32">
        <v>200000</v>
      </c>
      <c r="X95" s="32">
        <v>200000</v>
      </c>
      <c r="Y95" s="32">
        <v>200000</v>
      </c>
      <c r="Z95" s="32">
        <v>200000</v>
      </c>
    </row>
    <row r="96" spans="2:26" ht="12.75" customHeight="1">
      <c r="B96" s="31" t="s">
        <v>140</v>
      </c>
      <c r="C96" s="32">
        <v>11900</v>
      </c>
      <c r="D96" s="32">
        <v>11900</v>
      </c>
      <c r="E96" s="32">
        <v>12090</v>
      </c>
      <c r="F96" s="32">
        <v>12010</v>
      </c>
      <c r="G96" s="32">
        <v>12100</v>
      </c>
      <c r="H96" s="32">
        <v>12120</v>
      </c>
      <c r="I96" s="32">
        <v>11300</v>
      </c>
      <c r="J96" s="32">
        <v>11303</v>
      </c>
      <c r="K96" s="32">
        <v>11306</v>
      </c>
      <c r="L96" s="32">
        <v>11309</v>
      </c>
      <c r="M96" s="32">
        <v>11312</v>
      </c>
      <c r="N96" s="32">
        <v>11315</v>
      </c>
      <c r="O96" s="32">
        <v>11318</v>
      </c>
      <c r="P96" s="32">
        <v>11321</v>
      </c>
      <c r="Q96" s="32">
        <v>11324</v>
      </c>
      <c r="R96" s="32">
        <v>11335</v>
      </c>
      <c r="S96" s="32">
        <v>11337</v>
      </c>
      <c r="T96" s="32">
        <v>11359</v>
      </c>
      <c r="U96" s="32">
        <v>11264</v>
      </c>
      <c r="V96" s="32">
        <v>11240</v>
      </c>
      <c r="W96" s="32">
        <v>11095</v>
      </c>
      <c r="X96" s="32">
        <v>11435</v>
      </c>
      <c r="Y96" s="32">
        <v>11276</v>
      </c>
      <c r="Z96" s="32">
        <v>11198</v>
      </c>
    </row>
    <row r="97" spans="2:26" ht="12.75" customHeight="1">
      <c r="B97" s="31" t="s">
        <v>97</v>
      </c>
      <c r="C97" s="32">
        <v>1700</v>
      </c>
      <c r="D97" s="33">
        <v>1730</v>
      </c>
      <c r="E97" s="33">
        <v>1750</v>
      </c>
      <c r="F97" s="32">
        <v>1750</v>
      </c>
      <c r="G97" s="32">
        <v>1730</v>
      </c>
      <c r="H97" s="32">
        <v>1750</v>
      </c>
      <c r="I97" s="32">
        <v>1750</v>
      </c>
      <c r="J97" s="32">
        <v>1750</v>
      </c>
      <c r="K97" s="32">
        <v>1750</v>
      </c>
      <c r="L97" s="32">
        <v>1750</v>
      </c>
      <c r="M97" s="32">
        <v>1750</v>
      </c>
      <c r="N97" s="32">
        <v>1750</v>
      </c>
      <c r="O97" s="32">
        <v>1750</v>
      </c>
      <c r="P97" s="32">
        <v>1750</v>
      </c>
      <c r="Q97" s="32">
        <v>1750</v>
      </c>
      <c r="R97" s="32">
        <v>1750</v>
      </c>
      <c r="S97" s="32">
        <v>1750</v>
      </c>
      <c r="T97" s="32">
        <v>1750</v>
      </c>
      <c r="U97" s="32">
        <v>1750</v>
      </c>
      <c r="V97" s="32">
        <v>1750</v>
      </c>
      <c r="W97" s="32">
        <v>1750</v>
      </c>
      <c r="X97" s="32">
        <v>1750</v>
      </c>
      <c r="Y97" s="32">
        <v>1750</v>
      </c>
      <c r="Z97" s="32">
        <v>1750</v>
      </c>
    </row>
    <row r="98" spans="2:26" ht="12.75" customHeight="1">
      <c r="B98" s="31" t="s">
        <v>9</v>
      </c>
      <c r="C98" s="32">
        <v>1220</v>
      </c>
      <c r="D98" s="33">
        <v>1230</v>
      </c>
      <c r="E98" s="32">
        <v>1200</v>
      </c>
      <c r="F98" s="32">
        <v>1060</v>
      </c>
      <c r="G98" s="32">
        <v>1100</v>
      </c>
      <c r="H98" s="32">
        <v>980</v>
      </c>
      <c r="I98" s="32">
        <v>920</v>
      </c>
      <c r="J98" s="32">
        <v>213</v>
      </c>
      <c r="K98" s="32">
        <v>216</v>
      </c>
      <c r="L98" s="32">
        <v>210</v>
      </c>
      <c r="M98" s="32">
        <v>260</v>
      </c>
      <c r="N98" s="32">
        <v>250</v>
      </c>
      <c r="O98" s="32">
        <v>270</v>
      </c>
      <c r="P98" s="32">
        <v>280</v>
      </c>
      <c r="Q98" s="32">
        <v>280</v>
      </c>
      <c r="R98" s="32">
        <v>330</v>
      </c>
      <c r="S98" s="32">
        <v>360</v>
      </c>
      <c r="T98" s="32">
        <v>340</v>
      </c>
      <c r="U98" s="32">
        <v>330</v>
      </c>
      <c r="V98" s="32">
        <v>340</v>
      </c>
      <c r="W98" s="32">
        <v>330</v>
      </c>
      <c r="X98" s="32">
        <v>320</v>
      </c>
      <c r="Y98" s="32">
        <v>320</v>
      </c>
      <c r="Z98" s="32">
        <v>310</v>
      </c>
    </row>
    <row r="99" spans="2:26" ht="12.75" customHeight="1">
      <c r="B99" s="31" t="s">
        <v>10</v>
      </c>
      <c r="C99" s="32">
        <v>115993</v>
      </c>
      <c r="D99" s="33">
        <v>114476</v>
      </c>
      <c r="E99" s="33">
        <v>113328</v>
      </c>
      <c r="F99" s="32">
        <v>110617</v>
      </c>
      <c r="G99" s="32">
        <v>109206</v>
      </c>
      <c r="H99" s="32">
        <v>108024</v>
      </c>
      <c r="I99" s="32">
        <v>107284</v>
      </c>
      <c r="J99" s="32">
        <v>106187</v>
      </c>
      <c r="K99" s="32">
        <v>105180</v>
      </c>
      <c r="L99" s="32">
        <v>104321</v>
      </c>
      <c r="M99" s="32">
        <v>103660</v>
      </c>
      <c r="N99" s="32">
        <v>102966</v>
      </c>
      <c r="O99" s="32">
        <v>101960</v>
      </c>
      <c r="P99" s="32">
        <v>101586</v>
      </c>
      <c r="Q99" s="32">
        <v>101110</v>
      </c>
      <c r="R99" s="32">
        <v>100760</v>
      </c>
      <c r="S99" s="32">
        <v>99590</v>
      </c>
      <c r="T99" s="32">
        <v>99201</v>
      </c>
      <c r="U99" s="32">
        <v>97540</v>
      </c>
      <c r="V99" s="32">
        <v>97365</v>
      </c>
      <c r="W99" s="32">
        <v>95776</v>
      </c>
      <c r="X99" s="32">
        <v>95970</v>
      </c>
      <c r="Y99" s="32">
        <v>95593</v>
      </c>
      <c r="Z99" s="32">
        <v>94715</v>
      </c>
    </row>
    <row r="100" spans="2:26" ht="12.75" customHeight="1">
      <c r="B100" s="28" t="s">
        <v>141</v>
      </c>
      <c r="C100" s="29">
        <v>90</v>
      </c>
      <c r="D100" s="29">
        <v>90</v>
      </c>
      <c r="E100" s="29">
        <v>90</v>
      </c>
      <c r="F100" s="29">
        <v>100</v>
      </c>
      <c r="G100" s="29">
        <v>100</v>
      </c>
      <c r="H100" s="29">
        <v>110</v>
      </c>
      <c r="I100" s="29">
        <v>110</v>
      </c>
      <c r="J100" s="29">
        <v>110</v>
      </c>
      <c r="K100" s="29">
        <v>110</v>
      </c>
      <c r="L100" s="29">
        <v>110</v>
      </c>
      <c r="M100" s="29">
        <v>70</v>
      </c>
      <c r="N100" s="29">
        <v>70</v>
      </c>
      <c r="O100" s="29">
        <v>70</v>
      </c>
      <c r="P100" s="29">
        <v>70</v>
      </c>
      <c r="Q100" s="29">
        <v>70</v>
      </c>
      <c r="R100" s="29">
        <v>70</v>
      </c>
      <c r="S100" s="29">
        <v>70</v>
      </c>
      <c r="T100" s="29">
        <v>70</v>
      </c>
      <c r="U100" s="29">
        <v>75</v>
      </c>
      <c r="V100" s="29">
        <v>75</v>
      </c>
      <c r="W100" s="29">
        <v>75</v>
      </c>
      <c r="X100" s="29">
        <v>92</v>
      </c>
      <c r="Y100" s="29">
        <v>105</v>
      </c>
      <c r="Z100" s="29">
        <v>110</v>
      </c>
    </row>
    <row r="101" spans="2:26" ht="12.75">
      <c r="B101" s="28" t="s">
        <v>142</v>
      </c>
      <c r="C101" s="29">
        <v>200</v>
      </c>
      <c r="D101" s="29">
        <v>200</v>
      </c>
      <c r="E101" s="29">
        <v>200</v>
      </c>
      <c r="F101" s="29">
        <v>200</v>
      </c>
      <c r="G101" s="29">
        <v>200</v>
      </c>
      <c r="H101" s="29">
        <v>200</v>
      </c>
      <c r="I101" s="29">
        <v>200</v>
      </c>
      <c r="J101" s="29">
        <v>200</v>
      </c>
      <c r="K101" s="29">
        <v>200</v>
      </c>
      <c r="L101" s="29">
        <v>200</v>
      </c>
      <c r="M101" s="29">
        <v>200</v>
      </c>
      <c r="N101" s="29">
        <v>200</v>
      </c>
      <c r="O101" s="29">
        <v>200</v>
      </c>
      <c r="P101" s="29">
        <v>200</v>
      </c>
      <c r="Q101" s="29">
        <v>200</v>
      </c>
      <c r="R101" s="29">
        <v>200</v>
      </c>
      <c r="S101" s="29">
        <v>200</v>
      </c>
      <c r="T101" s="29">
        <v>200</v>
      </c>
      <c r="U101" s="29">
        <v>200</v>
      </c>
      <c r="V101" s="29">
        <v>200</v>
      </c>
      <c r="W101" s="29">
        <v>200</v>
      </c>
      <c r="X101" s="29">
        <v>200</v>
      </c>
      <c r="Y101" s="29">
        <v>200</v>
      </c>
      <c r="Z101" s="29">
        <v>200</v>
      </c>
    </row>
    <row r="102" spans="2:26" ht="12.75" customHeight="1">
      <c r="B102" s="28" t="s">
        <v>47</v>
      </c>
      <c r="C102" s="29">
        <v>47000</v>
      </c>
      <c r="D102" s="29">
        <v>47000</v>
      </c>
      <c r="E102" s="29">
        <v>47000</v>
      </c>
      <c r="F102" s="29">
        <v>47000</v>
      </c>
      <c r="G102" s="29">
        <v>47000</v>
      </c>
      <c r="H102" s="29">
        <v>46650</v>
      </c>
      <c r="I102" s="29">
        <v>46650</v>
      </c>
      <c r="J102" s="29">
        <v>46650</v>
      </c>
      <c r="K102" s="29">
        <v>46650</v>
      </c>
      <c r="L102" s="29">
        <v>46650</v>
      </c>
      <c r="M102" s="29">
        <v>46650</v>
      </c>
      <c r="N102" s="29">
        <v>46650</v>
      </c>
      <c r="O102" s="29">
        <v>46650</v>
      </c>
      <c r="P102" s="29">
        <v>46650</v>
      </c>
      <c r="Q102" s="29">
        <v>46650</v>
      </c>
      <c r="R102" s="29">
        <v>46650</v>
      </c>
      <c r="S102" s="29">
        <v>46650</v>
      </c>
      <c r="T102" s="29">
        <v>46650</v>
      </c>
      <c r="U102" s="29">
        <v>46650</v>
      </c>
      <c r="V102" s="29">
        <v>46650</v>
      </c>
      <c r="W102" s="29">
        <v>46650</v>
      </c>
      <c r="X102" s="29">
        <v>46650</v>
      </c>
      <c r="Y102" s="29">
        <v>46650</v>
      </c>
      <c r="Z102" s="29">
        <v>46650</v>
      </c>
    </row>
    <row r="103" spans="2:26" ht="12.75" customHeight="1">
      <c r="B103" s="28" t="s">
        <v>98</v>
      </c>
      <c r="C103" s="29">
        <v>3940</v>
      </c>
      <c r="D103" s="29">
        <v>3910</v>
      </c>
      <c r="E103" s="29">
        <v>3910</v>
      </c>
      <c r="F103" s="29">
        <v>3910</v>
      </c>
      <c r="G103" s="29">
        <v>3720</v>
      </c>
      <c r="H103" s="29">
        <v>3670</v>
      </c>
      <c r="I103" s="29">
        <v>3620</v>
      </c>
      <c r="J103" s="29">
        <v>3470</v>
      </c>
      <c r="K103" s="29">
        <v>3470</v>
      </c>
      <c r="L103" s="29">
        <v>3070</v>
      </c>
      <c r="M103" s="29">
        <v>2670</v>
      </c>
      <c r="N103" s="29">
        <v>2350</v>
      </c>
      <c r="O103" s="29">
        <v>2320</v>
      </c>
      <c r="P103" s="29">
        <v>2020</v>
      </c>
      <c r="Q103" s="29">
        <v>2000</v>
      </c>
      <c r="R103" s="29">
        <v>1970</v>
      </c>
      <c r="S103" s="29">
        <v>1970</v>
      </c>
      <c r="T103" s="29">
        <v>1870</v>
      </c>
      <c r="U103" s="29">
        <v>1750</v>
      </c>
      <c r="V103" s="29">
        <v>1700</v>
      </c>
      <c r="W103" s="29">
        <v>1600</v>
      </c>
      <c r="X103" s="29">
        <v>1600</v>
      </c>
      <c r="Y103" s="29">
        <v>1600</v>
      </c>
      <c r="Z103" s="29">
        <v>1600</v>
      </c>
    </row>
    <row r="104" spans="2:26" ht="12.75" customHeight="1">
      <c r="B104" s="28" t="s">
        <v>143</v>
      </c>
      <c r="C104" s="29" t="s">
        <v>215</v>
      </c>
      <c r="D104" s="29" t="s">
        <v>215</v>
      </c>
      <c r="E104" s="29">
        <v>21000</v>
      </c>
      <c r="F104" s="29">
        <v>20000</v>
      </c>
      <c r="G104" s="29">
        <v>19700</v>
      </c>
      <c r="H104" s="29">
        <v>19700</v>
      </c>
      <c r="I104" s="29">
        <v>19690</v>
      </c>
      <c r="J104" s="29">
        <v>19740</v>
      </c>
      <c r="K104" s="29">
        <v>19830</v>
      </c>
      <c r="L104" s="29">
        <v>19390</v>
      </c>
      <c r="M104" s="29">
        <v>19380</v>
      </c>
      <c r="N104" s="29">
        <v>19400</v>
      </c>
      <c r="O104" s="29">
        <v>19400</v>
      </c>
      <c r="P104" s="29">
        <v>19400</v>
      </c>
      <c r="Q104" s="29">
        <v>19400</v>
      </c>
      <c r="R104" s="29">
        <v>19400</v>
      </c>
      <c r="S104" s="29">
        <v>19400</v>
      </c>
      <c r="T104" s="29">
        <v>19400</v>
      </c>
      <c r="U104" s="29">
        <v>19400</v>
      </c>
      <c r="V104" s="29">
        <v>19400</v>
      </c>
      <c r="W104" s="29">
        <v>19400</v>
      </c>
      <c r="X104" s="29">
        <v>19400</v>
      </c>
      <c r="Y104" s="29">
        <v>19400</v>
      </c>
      <c r="Z104" s="29">
        <v>19404</v>
      </c>
    </row>
    <row r="105" spans="2:26" ht="12.75" customHeight="1">
      <c r="B105" s="31" t="s">
        <v>11</v>
      </c>
      <c r="C105" s="32">
        <v>56180</v>
      </c>
      <c r="D105" s="32">
        <v>53290</v>
      </c>
      <c r="E105" s="32">
        <v>52430</v>
      </c>
      <c r="F105" s="32">
        <v>52510</v>
      </c>
      <c r="G105" s="32">
        <v>52710</v>
      </c>
      <c r="H105" s="32">
        <v>52820</v>
      </c>
      <c r="I105" s="32">
        <v>52730</v>
      </c>
      <c r="J105" s="32">
        <v>52670</v>
      </c>
      <c r="K105" s="32">
        <v>52660</v>
      </c>
      <c r="L105" s="32">
        <v>51140</v>
      </c>
      <c r="M105" s="32">
        <v>50480</v>
      </c>
      <c r="N105" s="32">
        <v>50130</v>
      </c>
      <c r="O105" s="32">
        <v>49700</v>
      </c>
      <c r="P105" s="32">
        <v>49680</v>
      </c>
      <c r="Q105" s="32">
        <v>49130</v>
      </c>
      <c r="R105" s="32">
        <v>49290</v>
      </c>
      <c r="S105" s="32">
        <v>48820</v>
      </c>
      <c r="T105" s="32">
        <v>48750</v>
      </c>
      <c r="U105" s="32">
        <v>47890</v>
      </c>
      <c r="V105" s="32">
        <v>47410</v>
      </c>
      <c r="W105" s="32">
        <v>46550</v>
      </c>
      <c r="X105" s="32">
        <v>46440</v>
      </c>
      <c r="Y105" s="32">
        <v>46300</v>
      </c>
      <c r="Z105" s="32">
        <v>46210</v>
      </c>
    </row>
    <row r="106" spans="2:26" ht="12.75" customHeight="1">
      <c r="B106" s="31" t="s">
        <v>144</v>
      </c>
      <c r="C106" s="32">
        <v>84050</v>
      </c>
      <c r="D106" s="32">
        <v>84000</v>
      </c>
      <c r="E106" s="32">
        <v>84000</v>
      </c>
      <c r="F106" s="32">
        <v>84000</v>
      </c>
      <c r="G106" s="32">
        <v>84000</v>
      </c>
      <c r="H106" s="32">
        <v>84000</v>
      </c>
      <c r="I106" s="32">
        <v>84000</v>
      </c>
      <c r="J106" s="32">
        <v>83280</v>
      </c>
      <c r="K106" s="32">
        <v>83300</v>
      </c>
      <c r="L106" s="32">
        <v>83300</v>
      </c>
      <c r="M106" s="32">
        <v>83300</v>
      </c>
      <c r="N106" s="32">
        <v>83000</v>
      </c>
      <c r="O106" s="32">
        <v>83000</v>
      </c>
      <c r="P106" s="32">
        <v>83000</v>
      </c>
      <c r="Q106" s="32">
        <v>83000</v>
      </c>
      <c r="R106" s="32">
        <v>83000</v>
      </c>
      <c r="S106" s="32">
        <v>83000</v>
      </c>
      <c r="T106" s="32">
        <v>83000</v>
      </c>
      <c r="U106" s="32">
        <v>83000</v>
      </c>
      <c r="V106" s="32">
        <v>83000</v>
      </c>
      <c r="W106" s="32">
        <v>83000</v>
      </c>
      <c r="X106" s="32">
        <v>83000</v>
      </c>
      <c r="Y106" s="32">
        <v>83000</v>
      </c>
      <c r="Z106" s="32">
        <v>83000</v>
      </c>
    </row>
    <row r="107" spans="2:26" ht="12.75" customHeight="1">
      <c r="B107" s="31" t="s">
        <v>12</v>
      </c>
      <c r="C107" s="32">
        <v>52550</v>
      </c>
      <c r="D107" s="32">
        <v>52200</v>
      </c>
      <c r="E107" s="32">
        <v>52250</v>
      </c>
      <c r="F107" s="32">
        <v>52400</v>
      </c>
      <c r="G107" s="32">
        <v>52500</v>
      </c>
      <c r="H107" s="32">
        <v>52600</v>
      </c>
      <c r="I107" s="32">
        <v>52730</v>
      </c>
      <c r="J107" s="32">
        <v>51000</v>
      </c>
      <c r="K107" s="32">
        <v>49000</v>
      </c>
      <c r="L107" s="32">
        <v>48000</v>
      </c>
      <c r="M107" s="32">
        <v>46750</v>
      </c>
      <c r="N107" s="32">
        <v>46500</v>
      </c>
      <c r="O107" s="32">
        <v>46000</v>
      </c>
      <c r="P107" s="32">
        <v>46000</v>
      </c>
      <c r="Q107" s="32">
        <v>45800</v>
      </c>
      <c r="R107" s="32">
        <v>45800</v>
      </c>
      <c r="S107" s="32">
        <v>45500</v>
      </c>
      <c r="T107" s="32">
        <v>45500</v>
      </c>
      <c r="U107" s="32">
        <v>45200</v>
      </c>
      <c r="V107" s="32">
        <v>45000</v>
      </c>
      <c r="W107" s="32">
        <v>44900</v>
      </c>
      <c r="X107" s="32">
        <v>44800</v>
      </c>
      <c r="Y107" s="32">
        <v>44700</v>
      </c>
      <c r="Z107" s="32">
        <v>44600</v>
      </c>
    </row>
    <row r="108" spans="2:26" ht="12.75" customHeight="1">
      <c r="B108" s="31" t="s">
        <v>145</v>
      </c>
      <c r="C108" s="32">
        <v>2350</v>
      </c>
      <c r="D108" s="32">
        <v>2350</v>
      </c>
      <c r="E108" s="32">
        <v>2350</v>
      </c>
      <c r="F108" s="32">
        <v>2350</v>
      </c>
      <c r="G108" s="32">
        <v>2350</v>
      </c>
      <c r="H108" s="32">
        <v>2350</v>
      </c>
      <c r="I108" s="32">
        <v>2350</v>
      </c>
      <c r="J108" s="32">
        <v>2350</v>
      </c>
      <c r="K108" s="32">
        <v>2350</v>
      </c>
      <c r="L108" s="32">
        <v>2350</v>
      </c>
      <c r="M108" s="32">
        <v>2350</v>
      </c>
      <c r="N108" s="32">
        <v>2350</v>
      </c>
      <c r="O108" s="32">
        <v>2350</v>
      </c>
      <c r="P108" s="32">
        <v>2350</v>
      </c>
      <c r="Q108" s="32">
        <v>2350</v>
      </c>
      <c r="R108" s="32">
        <v>2350</v>
      </c>
      <c r="S108" s="32">
        <v>2350</v>
      </c>
      <c r="T108" s="32">
        <v>2350</v>
      </c>
      <c r="U108" s="32">
        <v>2350</v>
      </c>
      <c r="V108" s="32">
        <v>2350</v>
      </c>
      <c r="W108" s="32">
        <v>2350</v>
      </c>
      <c r="X108" s="32">
        <v>2350</v>
      </c>
      <c r="Y108" s="32">
        <v>2350</v>
      </c>
      <c r="Z108" s="32">
        <v>2350</v>
      </c>
    </row>
    <row r="109" spans="2:26" ht="12.75" customHeight="1">
      <c r="B109" s="31" t="s">
        <v>146</v>
      </c>
      <c r="C109" s="32">
        <v>10</v>
      </c>
      <c r="D109" s="33">
        <v>10</v>
      </c>
      <c r="E109" s="32">
        <v>10</v>
      </c>
      <c r="F109" s="32">
        <v>10</v>
      </c>
      <c r="G109" s="32">
        <v>10</v>
      </c>
      <c r="H109" s="32">
        <v>10</v>
      </c>
      <c r="I109" s="32">
        <v>10</v>
      </c>
      <c r="J109" s="32">
        <v>10</v>
      </c>
      <c r="K109" s="32">
        <v>10</v>
      </c>
      <c r="L109" s="32">
        <v>10</v>
      </c>
      <c r="M109" s="32">
        <v>10</v>
      </c>
      <c r="N109" s="32">
        <v>10</v>
      </c>
      <c r="O109" s="32">
        <v>10</v>
      </c>
      <c r="P109" s="32">
        <v>10</v>
      </c>
      <c r="Q109" s="32">
        <v>10</v>
      </c>
      <c r="R109" s="32">
        <v>10</v>
      </c>
      <c r="S109" s="32">
        <v>10</v>
      </c>
      <c r="T109" s="32">
        <v>10</v>
      </c>
      <c r="U109" s="32">
        <v>10</v>
      </c>
      <c r="V109" s="32">
        <v>10</v>
      </c>
      <c r="W109" s="32">
        <v>10</v>
      </c>
      <c r="X109" s="32">
        <v>10</v>
      </c>
      <c r="Y109" s="32">
        <v>10</v>
      </c>
      <c r="Z109" s="32">
        <v>10</v>
      </c>
    </row>
    <row r="110" spans="2:26" ht="12.75" customHeight="1">
      <c r="B110" s="28" t="s">
        <v>147</v>
      </c>
      <c r="C110" s="29">
        <v>240</v>
      </c>
      <c r="D110" s="29">
        <v>230</v>
      </c>
      <c r="E110" s="29">
        <v>230</v>
      </c>
      <c r="F110" s="29">
        <v>230</v>
      </c>
      <c r="G110" s="29">
        <v>240</v>
      </c>
      <c r="H110" s="29">
        <v>250</v>
      </c>
      <c r="I110" s="29">
        <v>250</v>
      </c>
      <c r="J110" s="29">
        <v>250</v>
      </c>
      <c r="K110" s="29">
        <v>250</v>
      </c>
      <c r="L110" s="29">
        <v>250</v>
      </c>
      <c r="M110" s="29">
        <v>240</v>
      </c>
      <c r="N110" s="29">
        <v>230</v>
      </c>
      <c r="O110" s="29">
        <v>220</v>
      </c>
      <c r="P110" s="29">
        <v>210</v>
      </c>
      <c r="Q110" s="29">
        <v>210</v>
      </c>
      <c r="R110" s="29">
        <v>210</v>
      </c>
      <c r="S110" s="29">
        <v>200</v>
      </c>
      <c r="T110" s="29">
        <v>190</v>
      </c>
      <c r="U110" s="29">
        <v>190</v>
      </c>
      <c r="V110" s="29">
        <v>190</v>
      </c>
      <c r="W110" s="29">
        <v>308</v>
      </c>
      <c r="X110" s="29">
        <v>340</v>
      </c>
      <c r="Y110" s="29">
        <v>320</v>
      </c>
      <c r="Z110" s="29">
        <v>310</v>
      </c>
    </row>
    <row r="111" spans="2:26" ht="12.75" customHeight="1">
      <c r="B111" s="28" t="s">
        <v>148</v>
      </c>
      <c r="C111" s="29">
        <v>80</v>
      </c>
      <c r="D111" s="29">
        <v>80</v>
      </c>
      <c r="E111" s="29">
        <v>80</v>
      </c>
      <c r="F111" s="29">
        <v>80</v>
      </c>
      <c r="G111" s="29">
        <v>80</v>
      </c>
      <c r="H111" s="29">
        <v>80</v>
      </c>
      <c r="I111" s="29">
        <v>80</v>
      </c>
      <c r="J111" s="29">
        <v>80</v>
      </c>
      <c r="K111" s="29">
        <v>80</v>
      </c>
      <c r="L111" s="29">
        <v>80</v>
      </c>
      <c r="M111" s="29">
        <v>80</v>
      </c>
      <c r="N111" s="29">
        <v>80</v>
      </c>
      <c r="O111" s="29">
        <v>80</v>
      </c>
      <c r="P111" s="29">
        <v>80</v>
      </c>
      <c r="Q111" s="29">
        <v>80</v>
      </c>
      <c r="R111" s="29">
        <v>80</v>
      </c>
      <c r="S111" s="29">
        <v>80</v>
      </c>
      <c r="T111" s="29">
        <v>80</v>
      </c>
      <c r="U111" s="29">
        <v>80</v>
      </c>
      <c r="V111" s="29">
        <v>80</v>
      </c>
      <c r="W111" s="29">
        <v>80</v>
      </c>
      <c r="X111" s="29">
        <v>80</v>
      </c>
      <c r="Y111" s="29">
        <v>80</v>
      </c>
      <c r="Z111" s="29">
        <v>80</v>
      </c>
    </row>
    <row r="112" spans="2:26" ht="12.75" customHeight="1">
      <c r="B112" s="28" t="s">
        <v>13</v>
      </c>
      <c r="C112" s="29">
        <v>25000</v>
      </c>
      <c r="D112" s="29">
        <v>25000</v>
      </c>
      <c r="E112" s="29">
        <v>25000</v>
      </c>
      <c r="F112" s="29">
        <v>26020</v>
      </c>
      <c r="G112" s="29">
        <v>26020</v>
      </c>
      <c r="H112" s="29">
        <v>26020</v>
      </c>
      <c r="I112" s="29">
        <v>26020</v>
      </c>
      <c r="J112" s="29">
        <v>26020</v>
      </c>
      <c r="K112" s="29">
        <v>25000</v>
      </c>
      <c r="L112" s="29">
        <v>25000</v>
      </c>
      <c r="M112" s="29">
        <v>25000</v>
      </c>
      <c r="N112" s="29">
        <v>25000</v>
      </c>
      <c r="O112" s="29">
        <v>25000</v>
      </c>
      <c r="P112" s="29">
        <v>25000</v>
      </c>
      <c r="Q112" s="29">
        <v>25000</v>
      </c>
      <c r="R112" s="29">
        <v>23210</v>
      </c>
      <c r="S112" s="29">
        <v>19440</v>
      </c>
      <c r="T112" s="29">
        <v>19070</v>
      </c>
      <c r="U112" s="29">
        <v>18700</v>
      </c>
      <c r="V112" s="29">
        <v>18330</v>
      </c>
      <c r="W112" s="29">
        <v>17960</v>
      </c>
      <c r="X112" s="29">
        <v>17590</v>
      </c>
      <c r="Y112" s="29">
        <v>17220</v>
      </c>
      <c r="Z112" s="29">
        <v>16850</v>
      </c>
    </row>
    <row r="113" spans="2:26" ht="12.75" customHeight="1">
      <c r="B113" s="28" t="s">
        <v>48</v>
      </c>
      <c r="C113" s="29">
        <v>107880</v>
      </c>
      <c r="D113" s="29">
        <v>107000</v>
      </c>
      <c r="E113" s="29">
        <v>107000</v>
      </c>
      <c r="F113" s="29">
        <v>107000</v>
      </c>
      <c r="G113" s="29">
        <v>107000</v>
      </c>
      <c r="H113" s="29">
        <v>107000</v>
      </c>
      <c r="I113" s="29">
        <v>107000</v>
      </c>
      <c r="J113" s="29">
        <v>107000</v>
      </c>
      <c r="K113" s="29">
        <v>107000</v>
      </c>
      <c r="L113" s="29">
        <v>107000</v>
      </c>
      <c r="M113" s="29">
        <v>107000</v>
      </c>
      <c r="N113" s="29">
        <v>107000</v>
      </c>
      <c r="O113" s="29">
        <v>107000</v>
      </c>
      <c r="P113" s="29">
        <v>107000</v>
      </c>
      <c r="Q113" s="29">
        <v>107000</v>
      </c>
      <c r="R113" s="29">
        <v>107000</v>
      </c>
      <c r="S113" s="29">
        <v>107000</v>
      </c>
      <c r="T113" s="29">
        <v>107000</v>
      </c>
      <c r="U113" s="29">
        <v>107000</v>
      </c>
      <c r="V113" s="29">
        <v>107000</v>
      </c>
      <c r="W113" s="29">
        <v>107000</v>
      </c>
      <c r="X113" s="29">
        <v>107000</v>
      </c>
      <c r="Y113" s="29">
        <v>107000</v>
      </c>
      <c r="Z113" s="29">
        <v>107000</v>
      </c>
    </row>
    <row r="114" spans="2:26" ht="12.75" customHeight="1">
      <c r="B114" s="28" t="s">
        <v>99</v>
      </c>
      <c r="C114" s="29">
        <v>10800</v>
      </c>
      <c r="D114" s="29">
        <v>10800</v>
      </c>
      <c r="E114" s="29">
        <v>10800</v>
      </c>
      <c r="F114" s="29">
        <v>10800</v>
      </c>
      <c r="G114" s="29">
        <v>10800</v>
      </c>
      <c r="H114" s="29">
        <v>10800</v>
      </c>
      <c r="I114" s="29">
        <v>10800</v>
      </c>
      <c r="J114" s="29">
        <v>10800</v>
      </c>
      <c r="K114" s="29">
        <v>10800</v>
      </c>
      <c r="L114" s="29">
        <v>10800</v>
      </c>
      <c r="M114" s="29">
        <v>10800</v>
      </c>
      <c r="N114" s="29">
        <v>10800</v>
      </c>
      <c r="O114" s="29">
        <v>10800</v>
      </c>
      <c r="P114" s="29">
        <v>10800</v>
      </c>
      <c r="Q114" s="29">
        <v>10800</v>
      </c>
      <c r="R114" s="29">
        <v>10800</v>
      </c>
      <c r="S114" s="29">
        <v>10800</v>
      </c>
      <c r="T114" s="29">
        <v>10800</v>
      </c>
      <c r="U114" s="29">
        <v>10800</v>
      </c>
      <c r="V114" s="29">
        <v>10800</v>
      </c>
      <c r="W114" s="29">
        <v>10800</v>
      </c>
      <c r="X114" s="29">
        <v>10800</v>
      </c>
      <c r="Y114" s="29">
        <v>10800</v>
      </c>
      <c r="Z114" s="29">
        <v>10800</v>
      </c>
    </row>
    <row r="115" spans="2:26" ht="12.75" customHeight="1">
      <c r="B115" s="31" t="s">
        <v>100</v>
      </c>
      <c r="C115" s="32">
        <v>12300</v>
      </c>
      <c r="D115" s="32">
        <v>12300</v>
      </c>
      <c r="E115" s="32">
        <v>12300</v>
      </c>
      <c r="F115" s="32">
        <v>12300</v>
      </c>
      <c r="G115" s="32">
        <v>12300</v>
      </c>
      <c r="H115" s="32">
        <v>12300</v>
      </c>
      <c r="I115" s="32">
        <v>12300</v>
      </c>
      <c r="J115" s="32">
        <v>12300</v>
      </c>
      <c r="K115" s="32">
        <v>12300</v>
      </c>
      <c r="L115" s="32">
        <v>12300</v>
      </c>
      <c r="M115" s="32">
        <v>12300</v>
      </c>
      <c r="N115" s="32">
        <v>12300</v>
      </c>
      <c r="O115" s="32">
        <v>12300</v>
      </c>
      <c r="P115" s="32">
        <v>12300</v>
      </c>
      <c r="Q115" s="32">
        <v>12300</v>
      </c>
      <c r="R115" s="32">
        <v>12300</v>
      </c>
      <c r="S115" s="32">
        <v>12300</v>
      </c>
      <c r="T115" s="32">
        <v>12300</v>
      </c>
      <c r="U115" s="32">
        <v>12300</v>
      </c>
      <c r="V115" s="32">
        <v>12300</v>
      </c>
      <c r="W115" s="32">
        <v>12300</v>
      </c>
      <c r="X115" s="32">
        <v>12300</v>
      </c>
      <c r="Y115" s="32">
        <v>12300</v>
      </c>
      <c r="Z115" s="32">
        <v>12300</v>
      </c>
    </row>
    <row r="116" spans="2:26" ht="12.75" customHeight="1">
      <c r="B116" s="31" t="s">
        <v>49</v>
      </c>
      <c r="C116" s="32">
        <v>4970</v>
      </c>
      <c r="D116" s="32">
        <v>4960</v>
      </c>
      <c r="E116" s="32">
        <v>4950</v>
      </c>
      <c r="F116" s="32">
        <v>4950</v>
      </c>
      <c r="G116" s="32">
        <v>4950</v>
      </c>
      <c r="H116" s="32">
        <v>4900</v>
      </c>
      <c r="I116" s="32">
        <v>4900</v>
      </c>
      <c r="J116" s="32">
        <v>4900</v>
      </c>
      <c r="K116" s="32">
        <v>4900</v>
      </c>
      <c r="L116" s="32">
        <v>4900</v>
      </c>
      <c r="M116" s="32">
        <v>4900</v>
      </c>
      <c r="N116" s="32">
        <v>4900</v>
      </c>
      <c r="O116" s="32">
        <v>4900</v>
      </c>
      <c r="P116" s="32">
        <v>4900</v>
      </c>
      <c r="Q116" s="32">
        <v>4900</v>
      </c>
      <c r="R116" s="32">
        <v>4900</v>
      </c>
      <c r="S116" s="32">
        <v>4900</v>
      </c>
      <c r="T116" s="32">
        <v>4900</v>
      </c>
      <c r="U116" s="32">
        <v>4900</v>
      </c>
      <c r="V116" s="32">
        <v>4900</v>
      </c>
      <c r="W116" s="32">
        <v>4900</v>
      </c>
      <c r="X116" s="32">
        <v>4900</v>
      </c>
      <c r="Y116" s="32">
        <v>4900</v>
      </c>
      <c r="Z116" s="32">
        <v>4900</v>
      </c>
    </row>
    <row r="117" spans="2:26" ht="12.75" customHeight="1">
      <c r="B117" s="31" t="s">
        <v>50</v>
      </c>
      <c r="C117" s="32">
        <v>15000</v>
      </c>
      <c r="D117" s="32">
        <v>15000</v>
      </c>
      <c r="E117" s="32">
        <v>15000</v>
      </c>
      <c r="F117" s="32">
        <v>15330</v>
      </c>
      <c r="G117" s="32">
        <v>15300</v>
      </c>
      <c r="H117" s="32">
        <v>15300</v>
      </c>
      <c r="I117" s="32">
        <v>15300</v>
      </c>
      <c r="J117" s="32">
        <v>15200</v>
      </c>
      <c r="K117" s="32">
        <v>15200</v>
      </c>
      <c r="L117" s="32">
        <v>15100</v>
      </c>
      <c r="M117" s="32">
        <v>15080</v>
      </c>
      <c r="N117" s="32">
        <v>15080</v>
      </c>
      <c r="O117" s="32">
        <v>16000</v>
      </c>
      <c r="P117" s="32">
        <v>17150</v>
      </c>
      <c r="Q117" s="32">
        <v>17000</v>
      </c>
      <c r="R117" s="32">
        <v>17000</v>
      </c>
      <c r="S117" s="32">
        <v>17000</v>
      </c>
      <c r="T117" s="32">
        <v>17000</v>
      </c>
      <c r="U117" s="32">
        <v>17560</v>
      </c>
      <c r="V117" s="32">
        <v>17600</v>
      </c>
      <c r="W117" s="32">
        <v>17600</v>
      </c>
      <c r="X117" s="32">
        <v>17600</v>
      </c>
      <c r="Y117" s="32">
        <v>17600</v>
      </c>
      <c r="Z117" s="32">
        <v>17600</v>
      </c>
    </row>
    <row r="118" spans="2:26" ht="12.75" customHeight="1">
      <c r="B118" s="31" t="s">
        <v>51</v>
      </c>
      <c r="C118" s="32">
        <v>11860</v>
      </c>
      <c r="D118" s="32">
        <v>11730</v>
      </c>
      <c r="E118" s="32">
        <v>11640</v>
      </c>
      <c r="F118" s="32">
        <v>11570</v>
      </c>
      <c r="G118" s="32">
        <v>11480</v>
      </c>
      <c r="H118" s="32">
        <v>11480</v>
      </c>
      <c r="I118" s="32">
        <v>11480</v>
      </c>
      <c r="J118" s="32">
        <v>11480</v>
      </c>
      <c r="K118" s="32">
        <v>11480</v>
      </c>
      <c r="L118" s="32">
        <v>11470</v>
      </c>
      <c r="M118" s="32">
        <v>10510</v>
      </c>
      <c r="N118" s="32">
        <v>10610</v>
      </c>
      <c r="O118" s="32">
        <v>10630</v>
      </c>
      <c r="P118" s="32">
        <v>10620</v>
      </c>
      <c r="Q118" s="32">
        <v>10600</v>
      </c>
      <c r="R118" s="32">
        <v>10570</v>
      </c>
      <c r="S118" s="32">
        <v>10150</v>
      </c>
      <c r="T118" s="32">
        <v>10170</v>
      </c>
      <c r="U118" s="32">
        <v>10100</v>
      </c>
      <c r="V118" s="32">
        <v>10040</v>
      </c>
      <c r="W118" s="32">
        <v>7630</v>
      </c>
      <c r="X118" s="32">
        <v>7590</v>
      </c>
      <c r="Y118" s="32">
        <v>7590</v>
      </c>
      <c r="Z118" s="32">
        <v>7590</v>
      </c>
    </row>
    <row r="119" spans="2:26" ht="12.75" customHeight="1">
      <c r="B119" s="31" t="s">
        <v>14</v>
      </c>
      <c r="C119" s="32">
        <v>17650</v>
      </c>
      <c r="D119" s="32">
        <v>17650</v>
      </c>
      <c r="E119" s="32">
        <v>17650</v>
      </c>
      <c r="F119" s="32">
        <v>17650</v>
      </c>
      <c r="G119" s="32">
        <v>17650</v>
      </c>
      <c r="H119" s="32">
        <v>17640</v>
      </c>
      <c r="I119" s="32">
        <v>17630</v>
      </c>
      <c r="J119" s="32">
        <v>17620</v>
      </c>
      <c r="K119" s="32">
        <v>17610</v>
      </c>
      <c r="L119" s="32">
        <v>17600</v>
      </c>
      <c r="M119" s="32">
        <v>17600</v>
      </c>
      <c r="N119" s="32">
        <v>17600</v>
      </c>
      <c r="O119" s="32">
        <v>17580</v>
      </c>
      <c r="P119" s="32">
        <v>17560</v>
      </c>
      <c r="Q119" s="32">
        <v>17550</v>
      </c>
      <c r="R119" s="32">
        <v>17530</v>
      </c>
      <c r="S119" s="32">
        <v>17520</v>
      </c>
      <c r="T119" s="32">
        <v>17510</v>
      </c>
      <c r="U119" s="32">
        <v>17510</v>
      </c>
      <c r="V119" s="32">
        <v>17510</v>
      </c>
      <c r="W119" s="32">
        <v>17510</v>
      </c>
      <c r="X119" s="32">
        <v>17510</v>
      </c>
      <c r="Y119" s="32">
        <v>17510</v>
      </c>
      <c r="Z119" s="32">
        <v>17510</v>
      </c>
    </row>
    <row r="120" spans="2:26" ht="12.75" customHeight="1">
      <c r="B120" s="28" t="s">
        <v>149</v>
      </c>
      <c r="C120" s="29">
        <v>113040</v>
      </c>
      <c r="D120" s="29">
        <v>114040</v>
      </c>
      <c r="E120" s="29">
        <v>112990</v>
      </c>
      <c r="F120" s="29">
        <v>110960</v>
      </c>
      <c r="G120" s="29">
        <v>109660</v>
      </c>
      <c r="H120" s="29">
        <v>110340</v>
      </c>
      <c r="I120" s="29">
        <v>110640</v>
      </c>
      <c r="J120" s="29">
        <v>108800</v>
      </c>
      <c r="K120" s="29">
        <v>108450</v>
      </c>
      <c r="L120" s="29">
        <v>108960</v>
      </c>
      <c r="M120" s="29">
        <v>108450</v>
      </c>
      <c r="N120" s="29">
        <v>106620</v>
      </c>
      <c r="O120" s="29">
        <v>105280</v>
      </c>
      <c r="P120" s="29">
        <v>104500</v>
      </c>
      <c r="Q120" s="29">
        <v>104840</v>
      </c>
      <c r="R120" s="29">
        <v>104520</v>
      </c>
      <c r="S120" s="29">
        <v>104440</v>
      </c>
      <c r="T120" s="29">
        <v>104180</v>
      </c>
      <c r="U120" s="29">
        <v>103620</v>
      </c>
      <c r="V120" s="29">
        <v>103440</v>
      </c>
      <c r="W120" s="29">
        <v>103390</v>
      </c>
      <c r="X120" s="29">
        <v>103010</v>
      </c>
      <c r="Y120" s="29">
        <v>102960</v>
      </c>
      <c r="Z120" s="29">
        <v>102800</v>
      </c>
    </row>
    <row r="121" spans="2:26" ht="12.75" customHeight="1">
      <c r="B121" s="28" t="s">
        <v>101</v>
      </c>
      <c r="C121" s="29">
        <v>131100</v>
      </c>
      <c r="D121" s="29">
        <v>117270</v>
      </c>
      <c r="E121" s="29">
        <v>118000</v>
      </c>
      <c r="F121" s="29">
        <v>118000</v>
      </c>
      <c r="G121" s="29">
        <v>118000</v>
      </c>
      <c r="H121" s="29">
        <v>118000</v>
      </c>
      <c r="I121" s="29">
        <v>111770</v>
      </c>
      <c r="J121" s="29">
        <v>111770</v>
      </c>
      <c r="K121" s="29">
        <v>111770</v>
      </c>
      <c r="L121" s="29">
        <v>111770</v>
      </c>
      <c r="M121" s="29">
        <v>111770</v>
      </c>
      <c r="N121" s="29">
        <v>111000</v>
      </c>
      <c r="O121" s="29">
        <v>111000</v>
      </c>
      <c r="P121" s="29">
        <v>110000</v>
      </c>
      <c r="Q121" s="29">
        <v>110000</v>
      </c>
      <c r="R121" s="29">
        <v>110000</v>
      </c>
      <c r="S121" s="29">
        <v>110000</v>
      </c>
      <c r="T121" s="29">
        <v>110000</v>
      </c>
      <c r="U121" s="29">
        <v>110000</v>
      </c>
      <c r="V121" s="29">
        <v>110000</v>
      </c>
      <c r="W121" s="29">
        <v>110000</v>
      </c>
      <c r="X121" s="29">
        <v>110000</v>
      </c>
      <c r="Y121" s="29">
        <v>110000</v>
      </c>
      <c r="Z121" s="29">
        <v>110000</v>
      </c>
    </row>
    <row r="122" spans="2:26" ht="12.75" customHeight="1">
      <c r="B122" s="28" t="s">
        <v>52</v>
      </c>
      <c r="C122" s="29">
        <v>450000</v>
      </c>
      <c r="D122" s="29">
        <v>450000</v>
      </c>
      <c r="E122" s="29">
        <v>455000</v>
      </c>
      <c r="F122" s="29">
        <v>455000</v>
      </c>
      <c r="G122" s="29">
        <v>455000</v>
      </c>
      <c r="H122" s="29">
        <v>455000</v>
      </c>
      <c r="I122" s="29">
        <v>460000</v>
      </c>
      <c r="J122" s="29">
        <v>460000</v>
      </c>
      <c r="K122" s="29">
        <v>466000</v>
      </c>
      <c r="L122" s="29">
        <v>460000</v>
      </c>
      <c r="M122" s="29">
        <v>466000</v>
      </c>
      <c r="N122" s="29">
        <v>466000</v>
      </c>
      <c r="O122" s="29">
        <v>466000</v>
      </c>
      <c r="P122" s="29">
        <v>466000</v>
      </c>
      <c r="Q122" s="29">
        <v>466000</v>
      </c>
      <c r="R122" s="29">
        <v>295240</v>
      </c>
      <c r="S122" s="29">
        <v>295240</v>
      </c>
      <c r="T122" s="29">
        <v>295240</v>
      </c>
      <c r="U122" s="29">
        <v>295030</v>
      </c>
      <c r="V122" s="29">
        <v>294900</v>
      </c>
      <c r="W122" s="29">
        <v>294870</v>
      </c>
      <c r="X122" s="29">
        <v>294770</v>
      </c>
      <c r="Y122" s="29">
        <v>294770</v>
      </c>
      <c r="Z122" s="29">
        <v>294770</v>
      </c>
    </row>
    <row r="123" spans="2:26" ht="12.75" customHeight="1">
      <c r="B123" s="28" t="s">
        <v>150</v>
      </c>
      <c r="C123" s="29">
        <v>40000</v>
      </c>
      <c r="D123" s="29">
        <v>40000</v>
      </c>
      <c r="E123" s="29">
        <v>40000</v>
      </c>
      <c r="F123" s="29">
        <v>40000</v>
      </c>
      <c r="G123" s="29">
        <v>40000</v>
      </c>
      <c r="H123" s="29">
        <v>40000</v>
      </c>
      <c r="I123" s="29">
        <v>40000</v>
      </c>
      <c r="J123" s="29">
        <v>40000</v>
      </c>
      <c r="K123" s="29">
        <v>40000</v>
      </c>
      <c r="L123" s="29">
        <v>40000</v>
      </c>
      <c r="M123" s="29">
        <v>40000</v>
      </c>
      <c r="N123" s="29">
        <v>40000</v>
      </c>
      <c r="O123" s="29">
        <v>40000</v>
      </c>
      <c r="P123" s="29">
        <v>40000</v>
      </c>
      <c r="Q123" s="29">
        <v>40000</v>
      </c>
      <c r="R123" s="29">
        <v>40000</v>
      </c>
      <c r="S123" s="29">
        <v>40000</v>
      </c>
      <c r="T123" s="29">
        <v>40000</v>
      </c>
      <c r="U123" s="29">
        <v>40000</v>
      </c>
      <c r="V123" s="29">
        <v>40000</v>
      </c>
      <c r="W123" s="29">
        <v>40000</v>
      </c>
      <c r="X123" s="29">
        <v>40000</v>
      </c>
      <c r="Y123" s="29">
        <v>40000</v>
      </c>
      <c r="Z123" s="29">
        <v>40000</v>
      </c>
    </row>
    <row r="124" spans="2:26" ht="12.75" customHeight="1">
      <c r="B124" s="28" t="s">
        <v>15</v>
      </c>
      <c r="C124" s="29">
        <v>46050</v>
      </c>
      <c r="D124" s="29">
        <v>34100</v>
      </c>
      <c r="E124" s="29">
        <v>34070</v>
      </c>
      <c r="F124" s="29">
        <v>33780</v>
      </c>
      <c r="G124" s="29">
        <v>33730</v>
      </c>
      <c r="H124" s="29">
        <v>33560</v>
      </c>
      <c r="I124" s="29">
        <v>32790</v>
      </c>
      <c r="J124" s="29">
        <v>33930</v>
      </c>
      <c r="K124" s="29">
        <v>33280</v>
      </c>
      <c r="L124" s="29">
        <v>33390</v>
      </c>
      <c r="M124" s="29">
        <v>33330</v>
      </c>
      <c r="N124" s="29">
        <v>32200</v>
      </c>
      <c r="O124" s="29">
        <v>31940</v>
      </c>
      <c r="P124" s="29">
        <v>31860</v>
      </c>
      <c r="Q124" s="29">
        <v>30980</v>
      </c>
      <c r="R124" s="29">
        <v>31150</v>
      </c>
      <c r="S124" s="29">
        <v>31040</v>
      </c>
      <c r="T124" s="29">
        <v>32130</v>
      </c>
      <c r="U124" s="29">
        <v>30964</v>
      </c>
      <c r="V124" s="29">
        <v>30970</v>
      </c>
      <c r="W124" s="29">
        <v>35550</v>
      </c>
      <c r="X124" s="29">
        <v>34920</v>
      </c>
      <c r="Y124" s="29">
        <v>33620</v>
      </c>
      <c r="Z124" s="29">
        <v>33630</v>
      </c>
    </row>
    <row r="125" spans="2:26" ht="12.75" customHeight="1">
      <c r="B125" s="31" t="s">
        <v>151</v>
      </c>
      <c r="C125" s="32">
        <v>195</v>
      </c>
      <c r="D125" s="32">
        <v>201</v>
      </c>
      <c r="E125" s="32">
        <v>207</v>
      </c>
      <c r="F125" s="32">
        <v>213</v>
      </c>
      <c r="G125" s="32">
        <v>220</v>
      </c>
      <c r="H125" s="32">
        <v>226</v>
      </c>
      <c r="I125" s="32">
        <v>232</v>
      </c>
      <c r="J125" s="32">
        <v>238</v>
      </c>
      <c r="K125" s="32">
        <v>245</v>
      </c>
      <c r="L125" s="32">
        <v>251</v>
      </c>
      <c r="M125" s="32">
        <v>257</v>
      </c>
      <c r="N125" s="32">
        <v>263</v>
      </c>
      <c r="O125" s="32">
        <v>269</v>
      </c>
      <c r="P125" s="32">
        <v>282</v>
      </c>
      <c r="Q125" s="32">
        <v>277</v>
      </c>
      <c r="R125" s="32">
        <v>283</v>
      </c>
      <c r="S125" s="32">
        <v>143</v>
      </c>
      <c r="T125" s="32">
        <v>147</v>
      </c>
      <c r="U125" s="32">
        <v>170</v>
      </c>
      <c r="V125" s="32">
        <v>177.7</v>
      </c>
      <c r="W125" s="32">
        <v>180</v>
      </c>
      <c r="X125" s="32">
        <v>176</v>
      </c>
      <c r="Y125" s="32">
        <v>169</v>
      </c>
      <c r="Z125" s="32">
        <v>169</v>
      </c>
    </row>
    <row r="126" spans="2:26" ht="12.75" customHeight="1">
      <c r="B126" s="31" t="s">
        <v>102</v>
      </c>
      <c r="C126" s="32">
        <v>1480</v>
      </c>
      <c r="D126" s="32">
        <v>1450</v>
      </c>
      <c r="E126" s="32">
        <v>1450</v>
      </c>
      <c r="F126" s="32">
        <v>1450</v>
      </c>
      <c r="G126" s="32">
        <v>1450</v>
      </c>
      <c r="H126" s="32">
        <v>1450</v>
      </c>
      <c r="I126" s="32">
        <v>1450</v>
      </c>
      <c r="J126" s="32">
        <v>1440</v>
      </c>
      <c r="K126" s="32">
        <v>1430</v>
      </c>
      <c r="L126" s="32">
        <v>1410</v>
      </c>
      <c r="M126" s="32">
        <v>1420</v>
      </c>
      <c r="N126" s="32">
        <v>1350</v>
      </c>
      <c r="O126" s="32">
        <v>1300</v>
      </c>
      <c r="P126" s="32">
        <v>1310</v>
      </c>
      <c r="Q126" s="32">
        <v>1330</v>
      </c>
      <c r="R126" s="32">
        <v>1340</v>
      </c>
      <c r="S126" s="32">
        <v>1360</v>
      </c>
      <c r="T126" s="32">
        <v>1370</v>
      </c>
      <c r="U126" s="32">
        <v>1386</v>
      </c>
      <c r="V126" s="32">
        <v>1400</v>
      </c>
      <c r="W126" s="32">
        <v>1336</v>
      </c>
      <c r="X126" s="32">
        <v>1400</v>
      </c>
      <c r="Y126" s="32">
        <v>1400</v>
      </c>
      <c r="Z126" s="32">
        <v>1400</v>
      </c>
    </row>
    <row r="127" spans="2:26" ht="12.75" customHeight="1">
      <c r="B127" s="31" t="s">
        <v>16</v>
      </c>
      <c r="C127" s="32">
        <v>48680</v>
      </c>
      <c r="D127" s="32">
        <v>42040</v>
      </c>
      <c r="E127" s="32">
        <v>43490</v>
      </c>
      <c r="F127" s="32">
        <v>45300</v>
      </c>
      <c r="G127" s="32">
        <v>45590</v>
      </c>
      <c r="H127" s="32">
        <v>44050</v>
      </c>
      <c r="I127" s="32">
        <v>43430</v>
      </c>
      <c r="J127" s="32">
        <v>43710</v>
      </c>
      <c r="K127" s="32">
        <v>43470</v>
      </c>
      <c r="L127" s="32">
        <v>43770</v>
      </c>
      <c r="M127" s="32">
        <v>43530</v>
      </c>
      <c r="N127" s="32">
        <v>43650</v>
      </c>
      <c r="O127" s="32">
        <v>43790</v>
      </c>
      <c r="P127" s="32">
        <v>43680</v>
      </c>
      <c r="Q127" s="32">
        <v>43540</v>
      </c>
      <c r="R127" s="32">
        <v>44020</v>
      </c>
      <c r="S127" s="32">
        <v>42820</v>
      </c>
      <c r="T127" s="32">
        <v>44600</v>
      </c>
      <c r="U127" s="32">
        <v>44160</v>
      </c>
      <c r="V127" s="32">
        <v>44230</v>
      </c>
      <c r="W127" s="32">
        <v>46980</v>
      </c>
      <c r="X127" s="32">
        <v>46120</v>
      </c>
      <c r="Y127" s="32">
        <v>41690</v>
      </c>
      <c r="Z127" s="32">
        <v>45430</v>
      </c>
    </row>
    <row r="128" spans="2:26" ht="12.75" customHeight="1">
      <c r="B128" s="31" t="s">
        <v>53</v>
      </c>
      <c r="C128" s="32">
        <v>2570</v>
      </c>
      <c r="D128" s="32">
        <v>2500</v>
      </c>
      <c r="E128" s="32">
        <v>2400</v>
      </c>
      <c r="F128" s="32">
        <v>2290</v>
      </c>
      <c r="G128" s="32">
        <v>2290</v>
      </c>
      <c r="H128" s="32">
        <v>2290</v>
      </c>
      <c r="I128" s="32">
        <v>2290</v>
      </c>
      <c r="J128" s="32">
        <v>2290</v>
      </c>
      <c r="K128" s="32">
        <v>2290</v>
      </c>
      <c r="L128" s="32">
        <v>2290</v>
      </c>
      <c r="M128" s="32">
        <v>2290</v>
      </c>
      <c r="N128" s="32">
        <v>2290</v>
      </c>
      <c r="O128" s="32">
        <v>2290</v>
      </c>
      <c r="P128" s="32">
        <v>2290</v>
      </c>
      <c r="Q128" s="32">
        <v>2290</v>
      </c>
      <c r="R128" s="32">
        <v>2290</v>
      </c>
      <c r="S128" s="32">
        <v>2290</v>
      </c>
      <c r="T128" s="32">
        <v>2290</v>
      </c>
      <c r="U128" s="32">
        <v>2290</v>
      </c>
      <c r="V128" s="32">
        <v>2290</v>
      </c>
      <c r="W128" s="32">
        <v>2290</v>
      </c>
      <c r="X128" s="32">
        <v>2290</v>
      </c>
      <c r="Y128" s="32">
        <v>2290</v>
      </c>
      <c r="Z128" s="32">
        <v>2290</v>
      </c>
    </row>
    <row r="129" spans="2:26" ht="12.75" customHeight="1">
      <c r="B129" s="31" t="s">
        <v>17</v>
      </c>
      <c r="C129" s="32">
        <v>4500</v>
      </c>
      <c r="D129" s="32">
        <v>4500</v>
      </c>
      <c r="E129" s="32">
        <v>4500</v>
      </c>
      <c r="F129" s="32">
        <v>4500</v>
      </c>
      <c r="G129" s="32">
        <v>4500</v>
      </c>
      <c r="H129" s="32">
        <v>4050</v>
      </c>
      <c r="I129" s="32">
        <v>4050</v>
      </c>
      <c r="J129" s="32">
        <v>4050</v>
      </c>
      <c r="K129" s="32">
        <v>4050</v>
      </c>
      <c r="L129" s="32">
        <v>4050</v>
      </c>
      <c r="M129" s="32">
        <v>4280</v>
      </c>
      <c r="N129" s="32" t="s">
        <v>215</v>
      </c>
      <c r="O129" s="32" t="s">
        <v>215</v>
      </c>
      <c r="P129" s="32" t="s">
        <v>215</v>
      </c>
      <c r="Q129" s="32" t="s">
        <v>215</v>
      </c>
      <c r="R129" s="32" t="s">
        <v>215</v>
      </c>
      <c r="S129" s="32" t="s">
        <v>215</v>
      </c>
      <c r="T129" s="32" t="s">
        <v>215</v>
      </c>
      <c r="U129" s="32" t="s">
        <v>215</v>
      </c>
      <c r="V129" s="32" t="s">
        <v>215</v>
      </c>
      <c r="W129" s="32" t="s">
        <v>215</v>
      </c>
      <c r="X129" s="32" t="s">
        <v>215</v>
      </c>
      <c r="Y129" s="32" t="s">
        <v>215</v>
      </c>
      <c r="Z129" s="32" t="s">
        <v>215</v>
      </c>
    </row>
    <row r="130" spans="2:26" ht="12.75" customHeight="1">
      <c r="B130" s="28" t="s">
        <v>103</v>
      </c>
      <c r="C130" s="29">
        <v>7910</v>
      </c>
      <c r="D130" s="29">
        <v>7910</v>
      </c>
      <c r="E130" s="29">
        <v>7910</v>
      </c>
      <c r="F130" s="29">
        <v>7910</v>
      </c>
      <c r="G130" s="29">
        <v>7910</v>
      </c>
      <c r="H130" s="29">
        <v>7910</v>
      </c>
      <c r="I130" s="29">
        <v>7910</v>
      </c>
      <c r="J130" s="29">
        <v>7910</v>
      </c>
      <c r="K130" s="29">
        <v>7910</v>
      </c>
      <c r="L130" s="29">
        <v>7910</v>
      </c>
      <c r="M130" s="29">
        <v>7910</v>
      </c>
      <c r="N130" s="29">
        <v>7420</v>
      </c>
      <c r="O130" s="29">
        <v>7420</v>
      </c>
      <c r="P130" s="29">
        <v>7420</v>
      </c>
      <c r="Q130" s="29">
        <v>7420</v>
      </c>
      <c r="R130" s="29">
        <v>7420</v>
      </c>
      <c r="S130" s="29">
        <v>7420</v>
      </c>
      <c r="T130" s="29">
        <v>7420</v>
      </c>
      <c r="U130" s="29">
        <v>7420</v>
      </c>
      <c r="V130" s="29">
        <v>7420</v>
      </c>
      <c r="W130" s="29">
        <v>7420</v>
      </c>
      <c r="X130" s="29">
        <v>7420</v>
      </c>
      <c r="Y130" s="29">
        <v>7420</v>
      </c>
      <c r="Z130" s="29">
        <v>7420</v>
      </c>
    </row>
    <row r="131" spans="2:26" ht="12.75" customHeight="1">
      <c r="B131" s="28" t="s">
        <v>152</v>
      </c>
      <c r="C131" s="29" t="s">
        <v>215</v>
      </c>
      <c r="D131" s="29" t="s">
        <v>215</v>
      </c>
      <c r="E131" s="29">
        <v>1862620</v>
      </c>
      <c r="F131" s="29">
        <v>1865620</v>
      </c>
      <c r="G131" s="29">
        <v>1868230</v>
      </c>
      <c r="H131" s="29">
        <v>1823260</v>
      </c>
      <c r="I131" s="29">
        <v>1823260</v>
      </c>
      <c r="J131" s="29">
        <v>1830000</v>
      </c>
      <c r="K131" s="29">
        <v>1830350</v>
      </c>
      <c r="L131" s="29">
        <v>1828800</v>
      </c>
      <c r="M131" s="29">
        <v>1850980</v>
      </c>
      <c r="N131" s="29">
        <v>1850000</v>
      </c>
      <c r="O131" s="29">
        <v>1850000</v>
      </c>
      <c r="P131" s="29">
        <v>1845360</v>
      </c>
      <c r="Q131" s="29">
        <v>1840720</v>
      </c>
      <c r="R131" s="29">
        <v>1836080</v>
      </c>
      <c r="S131" s="29">
        <v>1831450</v>
      </c>
      <c r="T131" s="29">
        <v>1826800</v>
      </c>
      <c r="U131" s="29">
        <v>1822166</v>
      </c>
      <c r="V131" s="29">
        <v>1820477</v>
      </c>
      <c r="W131" s="29">
        <v>1883617</v>
      </c>
      <c r="X131" s="29">
        <v>1876907</v>
      </c>
      <c r="Y131" s="29">
        <v>1875524</v>
      </c>
      <c r="Z131" s="29">
        <v>1874679</v>
      </c>
    </row>
    <row r="132" spans="2:26" ht="12.75" customHeight="1">
      <c r="B132" s="28" t="s">
        <v>104</v>
      </c>
      <c r="C132" s="29">
        <v>213000</v>
      </c>
      <c r="D132" s="29">
        <v>213000</v>
      </c>
      <c r="E132" s="29">
        <v>213000</v>
      </c>
      <c r="F132" s="29">
        <v>213000</v>
      </c>
      <c r="G132" s="29">
        <v>213000</v>
      </c>
      <c r="H132" s="29">
        <v>213000</v>
      </c>
      <c r="I132" s="29">
        <v>213000</v>
      </c>
      <c r="J132" s="29">
        <v>213000</v>
      </c>
      <c r="K132" s="29">
        <v>213000</v>
      </c>
      <c r="L132" s="29">
        <v>213000</v>
      </c>
      <c r="M132" s="29">
        <v>213000</v>
      </c>
      <c r="N132" s="29">
        <v>213000</v>
      </c>
      <c r="O132" s="29">
        <v>213000</v>
      </c>
      <c r="P132" s="29">
        <v>213000</v>
      </c>
      <c r="Q132" s="29">
        <v>213000</v>
      </c>
      <c r="R132" s="29">
        <v>213000</v>
      </c>
      <c r="S132" s="29">
        <v>213000</v>
      </c>
      <c r="T132" s="29">
        <v>213000</v>
      </c>
      <c r="U132" s="29">
        <v>213000</v>
      </c>
      <c r="V132" s="29">
        <v>213000</v>
      </c>
      <c r="W132" s="29">
        <v>213000</v>
      </c>
      <c r="X132" s="29">
        <v>213000</v>
      </c>
      <c r="Y132" s="29">
        <v>213000</v>
      </c>
      <c r="Z132" s="29">
        <v>213000</v>
      </c>
    </row>
    <row r="133" spans="2:26" ht="12.75" customHeight="1">
      <c r="B133" s="28" t="s">
        <v>153</v>
      </c>
      <c r="C133" s="29">
        <v>1360</v>
      </c>
      <c r="D133" s="29">
        <v>1360</v>
      </c>
      <c r="E133" s="29">
        <v>1360</v>
      </c>
      <c r="F133" s="29">
        <v>1360</v>
      </c>
      <c r="G133" s="29">
        <v>1360</v>
      </c>
      <c r="H133" s="29">
        <v>1360</v>
      </c>
      <c r="I133" s="29">
        <v>1360</v>
      </c>
      <c r="J133" s="29">
        <v>1360</v>
      </c>
      <c r="K133" s="29">
        <v>1360</v>
      </c>
      <c r="L133" s="29">
        <v>1360</v>
      </c>
      <c r="M133" s="29">
        <v>1360</v>
      </c>
      <c r="N133" s="29">
        <v>1360</v>
      </c>
      <c r="O133" s="29">
        <v>1360</v>
      </c>
      <c r="P133" s="29">
        <v>1360</v>
      </c>
      <c r="Q133" s="29">
        <v>1360</v>
      </c>
      <c r="R133" s="29">
        <v>1360</v>
      </c>
      <c r="S133" s="29">
        <v>1360</v>
      </c>
      <c r="T133" s="29">
        <v>1360</v>
      </c>
      <c r="U133" s="29">
        <v>1360</v>
      </c>
      <c r="V133" s="29">
        <v>1360</v>
      </c>
      <c r="W133" s="29">
        <v>1360</v>
      </c>
      <c r="X133" s="29">
        <v>1360</v>
      </c>
      <c r="Y133" s="29">
        <v>1360</v>
      </c>
      <c r="Z133" s="29">
        <v>1360</v>
      </c>
    </row>
    <row r="134" spans="2:26" ht="12.75" customHeight="1">
      <c r="B134" s="28" t="s">
        <v>18</v>
      </c>
      <c r="C134" s="29" t="s">
        <v>215</v>
      </c>
      <c r="D134" s="29" t="s">
        <v>215</v>
      </c>
      <c r="E134" s="29">
        <v>87000</v>
      </c>
      <c r="F134" s="29">
        <v>87000</v>
      </c>
      <c r="G134" s="29">
        <v>90000</v>
      </c>
      <c r="H134" s="29">
        <v>91130</v>
      </c>
      <c r="I134" s="29">
        <v>92160</v>
      </c>
      <c r="J134" s="29">
        <v>92350</v>
      </c>
      <c r="K134" s="29">
        <v>92620</v>
      </c>
      <c r="L134" s="29">
        <v>92910</v>
      </c>
      <c r="M134" s="29">
        <v>92910</v>
      </c>
      <c r="N134" s="29">
        <v>93660</v>
      </c>
      <c r="O134" s="29">
        <v>93650</v>
      </c>
      <c r="P134" s="29">
        <v>94290</v>
      </c>
      <c r="Q134" s="29">
        <v>93640</v>
      </c>
      <c r="R134" s="29">
        <v>93890</v>
      </c>
      <c r="S134" s="29">
        <v>93755</v>
      </c>
      <c r="T134" s="29">
        <v>93752</v>
      </c>
      <c r="U134" s="29">
        <v>93743</v>
      </c>
      <c r="V134" s="29">
        <v>92663</v>
      </c>
      <c r="W134" s="29">
        <v>92615</v>
      </c>
      <c r="X134" s="29">
        <v>92579</v>
      </c>
      <c r="Y134" s="29">
        <v>92399</v>
      </c>
      <c r="Z134" s="29">
        <v>92350</v>
      </c>
    </row>
    <row r="135" spans="2:26" ht="12.75" customHeight="1">
      <c r="B135" s="31" t="s">
        <v>204</v>
      </c>
      <c r="C135" s="32">
        <v>8000</v>
      </c>
      <c r="D135" s="32">
        <v>8000</v>
      </c>
      <c r="E135" s="32">
        <v>8000</v>
      </c>
      <c r="F135" s="32">
        <v>8000</v>
      </c>
      <c r="G135" s="32">
        <v>8000</v>
      </c>
      <c r="H135" s="32">
        <v>8000</v>
      </c>
      <c r="I135" s="32">
        <v>8000</v>
      </c>
      <c r="J135" s="32">
        <v>8260</v>
      </c>
      <c r="K135" s="32">
        <v>8250</v>
      </c>
      <c r="L135" s="32">
        <v>8150</v>
      </c>
      <c r="M135" s="32">
        <v>8050</v>
      </c>
      <c r="N135" s="32">
        <v>7900</v>
      </c>
      <c r="O135" s="32">
        <v>7800</v>
      </c>
      <c r="P135" s="32">
        <v>7700</v>
      </c>
      <c r="Q135" s="32">
        <v>7600</v>
      </c>
      <c r="R135" s="32">
        <v>7500</v>
      </c>
      <c r="S135" s="32">
        <v>7350</v>
      </c>
      <c r="T135" s="32">
        <v>7250</v>
      </c>
      <c r="U135" s="32">
        <v>7150</v>
      </c>
      <c r="V135" s="32">
        <v>7000</v>
      </c>
      <c r="W135" s="32">
        <v>6900</v>
      </c>
      <c r="X135" s="32">
        <v>6800</v>
      </c>
      <c r="Y135" s="32">
        <v>6800</v>
      </c>
      <c r="Z135" s="32">
        <v>6770</v>
      </c>
    </row>
    <row r="136" spans="2:26" ht="12.75" customHeight="1">
      <c r="B136" s="31" t="s">
        <v>19</v>
      </c>
      <c r="C136" s="32" t="s">
        <v>215</v>
      </c>
      <c r="D136" s="33" t="s">
        <v>215</v>
      </c>
      <c r="E136" s="32">
        <v>8200</v>
      </c>
      <c r="F136" s="32">
        <v>8030</v>
      </c>
      <c r="G136" s="32">
        <v>8000</v>
      </c>
      <c r="H136" s="32">
        <v>8010</v>
      </c>
      <c r="I136" s="32">
        <v>7980</v>
      </c>
      <c r="J136" s="32">
        <v>6780</v>
      </c>
      <c r="K136" s="32">
        <v>6780</v>
      </c>
      <c r="L136" s="32">
        <v>6180</v>
      </c>
      <c r="M136" s="32">
        <v>6060</v>
      </c>
      <c r="N136" s="32">
        <v>6110</v>
      </c>
      <c r="O136" s="32">
        <v>6100</v>
      </c>
      <c r="P136" s="32">
        <v>6130</v>
      </c>
      <c r="Q136" s="32">
        <v>6210</v>
      </c>
      <c r="R136" s="32">
        <v>6290</v>
      </c>
      <c r="S136" s="32">
        <v>6370</v>
      </c>
      <c r="T136" s="32">
        <v>6410</v>
      </c>
      <c r="U136" s="32">
        <v>6480</v>
      </c>
      <c r="V136" s="32">
        <v>6590</v>
      </c>
      <c r="W136" s="32">
        <v>6250</v>
      </c>
      <c r="X136" s="32">
        <v>6510</v>
      </c>
      <c r="Y136" s="32">
        <v>6570</v>
      </c>
      <c r="Z136" s="32">
        <v>6540</v>
      </c>
    </row>
    <row r="137" spans="2:26" ht="12.75" customHeight="1">
      <c r="B137" s="31" t="s">
        <v>54</v>
      </c>
      <c r="C137" s="32">
        <v>3000</v>
      </c>
      <c r="D137" s="32">
        <v>3000</v>
      </c>
      <c r="E137" s="32">
        <v>3000</v>
      </c>
      <c r="F137" s="32">
        <v>3000</v>
      </c>
      <c r="G137" s="32">
        <v>3000</v>
      </c>
      <c r="H137" s="32">
        <v>3000</v>
      </c>
      <c r="I137" s="32">
        <v>3000</v>
      </c>
      <c r="J137" s="32">
        <v>3000</v>
      </c>
      <c r="K137" s="32">
        <v>3000</v>
      </c>
      <c r="L137" s="32">
        <v>3175</v>
      </c>
      <c r="M137" s="32">
        <v>3250</v>
      </c>
      <c r="N137" s="32">
        <v>3350</v>
      </c>
      <c r="O137" s="32">
        <v>3450</v>
      </c>
      <c r="P137" s="32">
        <v>3500</v>
      </c>
      <c r="Q137" s="32">
        <v>3600</v>
      </c>
      <c r="R137" s="32">
        <v>3700</v>
      </c>
      <c r="S137" s="32">
        <v>4000</v>
      </c>
      <c r="T137" s="32">
        <v>4000</v>
      </c>
      <c r="U137" s="32">
        <v>4000</v>
      </c>
      <c r="V137" s="32">
        <v>4000</v>
      </c>
      <c r="W137" s="32">
        <v>4000</v>
      </c>
      <c r="X137" s="32">
        <v>4000</v>
      </c>
      <c r="Y137" s="32">
        <v>4000</v>
      </c>
      <c r="Z137" s="32">
        <v>4000</v>
      </c>
    </row>
    <row r="138" spans="2:26" ht="12.75" customHeight="1">
      <c r="B138" s="31" t="s">
        <v>154</v>
      </c>
      <c r="C138" s="32">
        <v>20000</v>
      </c>
      <c r="D138" s="32">
        <v>20000</v>
      </c>
      <c r="E138" s="32">
        <v>20000</v>
      </c>
      <c r="F138" s="32">
        <v>20000</v>
      </c>
      <c r="G138" s="32">
        <v>20000</v>
      </c>
      <c r="H138" s="32">
        <v>20000</v>
      </c>
      <c r="I138" s="32">
        <v>20000</v>
      </c>
      <c r="J138" s="32">
        <v>20000</v>
      </c>
      <c r="K138" s="32">
        <v>20000</v>
      </c>
      <c r="L138" s="32">
        <v>20000</v>
      </c>
      <c r="M138" s="32">
        <v>20000</v>
      </c>
      <c r="N138" s="32">
        <v>20000</v>
      </c>
      <c r="O138" s="32">
        <v>20000</v>
      </c>
      <c r="P138" s="32">
        <v>20000</v>
      </c>
      <c r="Q138" s="32">
        <v>20000</v>
      </c>
      <c r="R138" s="32">
        <v>20000</v>
      </c>
      <c r="S138" s="32">
        <v>20000</v>
      </c>
      <c r="T138" s="32">
        <v>20000</v>
      </c>
      <c r="U138" s="32">
        <v>20000</v>
      </c>
      <c r="V138" s="32">
        <v>20000</v>
      </c>
      <c r="W138" s="32">
        <v>20000</v>
      </c>
      <c r="X138" s="32">
        <v>20000</v>
      </c>
      <c r="Y138" s="32">
        <v>20000</v>
      </c>
      <c r="Z138" s="32">
        <v>20000</v>
      </c>
    </row>
    <row r="139" spans="2:26" ht="12.75" customHeight="1">
      <c r="B139" s="31" t="s">
        <v>155</v>
      </c>
      <c r="C139" s="32">
        <v>19930</v>
      </c>
      <c r="D139" s="32">
        <v>20000</v>
      </c>
      <c r="E139" s="32">
        <v>20000</v>
      </c>
      <c r="F139" s="32">
        <v>20000</v>
      </c>
      <c r="G139" s="32">
        <v>20000</v>
      </c>
      <c r="H139" s="32">
        <v>20000</v>
      </c>
      <c r="I139" s="32">
        <v>20000</v>
      </c>
      <c r="J139" s="32">
        <v>20000</v>
      </c>
      <c r="K139" s="32">
        <v>20000</v>
      </c>
      <c r="L139" s="32">
        <v>20000</v>
      </c>
      <c r="M139" s="32">
        <v>20000</v>
      </c>
      <c r="N139" s="32">
        <v>20000</v>
      </c>
      <c r="O139" s="32">
        <v>20000</v>
      </c>
      <c r="P139" s="32">
        <v>20000</v>
      </c>
      <c r="Q139" s="32">
        <v>20000</v>
      </c>
      <c r="R139" s="32">
        <v>20000</v>
      </c>
      <c r="S139" s="32">
        <v>20000</v>
      </c>
      <c r="T139" s="32">
        <v>20000</v>
      </c>
      <c r="U139" s="32">
        <v>20000</v>
      </c>
      <c r="V139" s="32">
        <v>20000</v>
      </c>
      <c r="W139" s="32">
        <v>20000</v>
      </c>
      <c r="X139" s="32">
        <v>20000</v>
      </c>
      <c r="Y139" s="32">
        <v>20000</v>
      </c>
      <c r="Z139" s="32">
        <v>20000</v>
      </c>
    </row>
    <row r="140" spans="2:26" ht="12.75" customHeight="1">
      <c r="B140" s="28" t="s">
        <v>205</v>
      </c>
      <c r="C140" s="29">
        <v>133000</v>
      </c>
      <c r="D140" s="29">
        <v>133000</v>
      </c>
      <c r="E140" s="29">
        <v>133000</v>
      </c>
      <c r="F140" s="29">
        <v>133000</v>
      </c>
      <c r="G140" s="29">
        <v>133000</v>
      </c>
      <c r="H140" s="29">
        <v>133000</v>
      </c>
      <c r="I140" s="29">
        <v>133000</v>
      </c>
      <c r="J140" s="29">
        <v>133000</v>
      </c>
      <c r="K140" s="29">
        <v>133000</v>
      </c>
      <c r="L140" s="29">
        <v>133000</v>
      </c>
      <c r="M140" s="29">
        <v>133000</v>
      </c>
      <c r="N140" s="29">
        <v>133000</v>
      </c>
      <c r="O140" s="29">
        <v>133000</v>
      </c>
      <c r="P140" s="29">
        <v>133000</v>
      </c>
      <c r="Q140" s="29">
        <v>133000</v>
      </c>
      <c r="R140" s="29">
        <v>133000</v>
      </c>
      <c r="S140" s="29">
        <v>133000</v>
      </c>
      <c r="T140" s="29">
        <v>133000</v>
      </c>
      <c r="U140" s="29">
        <v>133000</v>
      </c>
      <c r="V140" s="29">
        <v>133000</v>
      </c>
      <c r="W140" s="29">
        <v>133000</v>
      </c>
      <c r="X140" s="29">
        <v>133000</v>
      </c>
      <c r="Y140" s="29">
        <v>133000</v>
      </c>
      <c r="Z140" s="29">
        <v>133000</v>
      </c>
    </row>
    <row r="141" spans="2:26" ht="12.75" customHeight="1">
      <c r="B141" s="28" t="s">
        <v>156</v>
      </c>
      <c r="C141" s="29">
        <v>30</v>
      </c>
      <c r="D141" s="29">
        <v>30</v>
      </c>
      <c r="E141" s="29">
        <v>30</v>
      </c>
      <c r="F141" s="29">
        <v>30</v>
      </c>
      <c r="G141" s="29">
        <v>30</v>
      </c>
      <c r="H141" s="29">
        <v>30</v>
      </c>
      <c r="I141" s="29">
        <v>30</v>
      </c>
      <c r="J141" s="29">
        <v>30</v>
      </c>
      <c r="K141" s="29">
        <v>30</v>
      </c>
      <c r="L141" s="29">
        <v>30</v>
      </c>
      <c r="M141" s="29">
        <v>30</v>
      </c>
      <c r="N141" s="29">
        <v>30</v>
      </c>
      <c r="O141" s="29">
        <v>30</v>
      </c>
      <c r="P141" s="29">
        <v>30</v>
      </c>
      <c r="Q141" s="29">
        <v>30</v>
      </c>
      <c r="R141" s="29">
        <v>30</v>
      </c>
      <c r="S141" s="29">
        <v>30</v>
      </c>
      <c r="T141" s="29">
        <v>30</v>
      </c>
      <c r="U141" s="29">
        <v>30</v>
      </c>
      <c r="V141" s="29">
        <v>30</v>
      </c>
      <c r="W141" s="29">
        <v>30</v>
      </c>
      <c r="X141" s="29">
        <v>30</v>
      </c>
      <c r="Y141" s="29">
        <v>30</v>
      </c>
      <c r="Z141" s="29">
        <v>30</v>
      </c>
    </row>
    <row r="142" spans="2:26" ht="12.75" customHeight="1">
      <c r="B142" s="28" t="s">
        <v>20</v>
      </c>
      <c r="C142" s="29" t="s">
        <v>215</v>
      </c>
      <c r="D142" s="30" t="s">
        <v>215</v>
      </c>
      <c r="E142" s="29">
        <v>4600</v>
      </c>
      <c r="F142" s="29">
        <v>4600</v>
      </c>
      <c r="G142" s="29">
        <v>4960</v>
      </c>
      <c r="H142" s="29">
        <v>5010</v>
      </c>
      <c r="I142" s="29">
        <v>5010</v>
      </c>
      <c r="J142" s="29">
        <v>4960</v>
      </c>
      <c r="K142" s="29">
        <v>4920</v>
      </c>
      <c r="L142" s="29">
        <v>5000</v>
      </c>
      <c r="M142" s="29">
        <v>4970</v>
      </c>
      <c r="N142" s="29">
        <v>12220</v>
      </c>
      <c r="O142" s="29">
        <v>12030</v>
      </c>
      <c r="P142" s="29">
        <v>9730</v>
      </c>
      <c r="Q142" s="29">
        <v>9551</v>
      </c>
      <c r="R142" s="29">
        <v>8907</v>
      </c>
      <c r="S142" s="29">
        <v>8763</v>
      </c>
      <c r="T142" s="29">
        <v>8304</v>
      </c>
      <c r="U142" s="29">
        <v>7832</v>
      </c>
      <c r="V142" s="29">
        <v>6076</v>
      </c>
      <c r="W142" s="29">
        <v>6142</v>
      </c>
      <c r="X142" s="29">
        <v>5893</v>
      </c>
      <c r="Y142" s="29">
        <v>5499</v>
      </c>
      <c r="Z142" s="29">
        <v>5684</v>
      </c>
    </row>
    <row r="143" spans="2:26" ht="12.75" customHeight="1">
      <c r="B143" s="28" t="s">
        <v>55</v>
      </c>
      <c r="C143" s="29" t="s">
        <v>215</v>
      </c>
      <c r="D143" s="29" t="s">
        <v>215</v>
      </c>
      <c r="E143" s="29" t="s">
        <v>215</v>
      </c>
      <c r="F143" s="29" t="s">
        <v>215</v>
      </c>
      <c r="G143" s="29" t="s">
        <v>215</v>
      </c>
      <c r="H143" s="29" t="s">
        <v>215</v>
      </c>
      <c r="I143" s="29" t="s">
        <v>215</v>
      </c>
      <c r="J143" s="29" t="s">
        <v>215</v>
      </c>
      <c r="K143" s="29" t="s">
        <v>215</v>
      </c>
      <c r="L143" s="29" t="s">
        <v>215</v>
      </c>
      <c r="M143" s="29">
        <v>650</v>
      </c>
      <c r="N143" s="29">
        <v>650</v>
      </c>
      <c r="O143" s="29">
        <v>650</v>
      </c>
      <c r="P143" s="29">
        <v>650</v>
      </c>
      <c r="Q143" s="29">
        <v>650</v>
      </c>
      <c r="R143" s="29">
        <v>670</v>
      </c>
      <c r="S143" s="29">
        <v>670</v>
      </c>
      <c r="T143" s="29">
        <v>680</v>
      </c>
      <c r="U143" s="29">
        <v>670</v>
      </c>
      <c r="V143" s="29">
        <v>673.7</v>
      </c>
      <c r="W143" s="29">
        <v>675.9000000000001</v>
      </c>
      <c r="X143" s="29">
        <v>676.4</v>
      </c>
      <c r="Y143" s="29">
        <v>672.9000000000001</v>
      </c>
      <c r="Z143" s="29">
        <v>669</v>
      </c>
    </row>
    <row r="144" spans="2:26" ht="12.75" customHeight="1">
      <c r="B144" s="28" t="s">
        <v>56</v>
      </c>
      <c r="C144" s="29">
        <v>330000</v>
      </c>
      <c r="D144" s="30">
        <v>330000</v>
      </c>
      <c r="E144" s="29">
        <v>330000</v>
      </c>
      <c r="F144" s="29">
        <v>330000</v>
      </c>
      <c r="G144" s="29">
        <v>330000</v>
      </c>
      <c r="H144" s="29">
        <v>330000</v>
      </c>
      <c r="I144" s="29">
        <v>331160</v>
      </c>
      <c r="J144" s="29">
        <v>340000</v>
      </c>
      <c r="K144" s="29">
        <v>350000</v>
      </c>
      <c r="L144" s="29">
        <v>360000</v>
      </c>
      <c r="M144" s="29">
        <v>370000</v>
      </c>
      <c r="N144" s="29">
        <v>372930</v>
      </c>
      <c r="O144" s="29">
        <v>372930</v>
      </c>
      <c r="P144" s="29">
        <v>372930</v>
      </c>
      <c r="Q144" s="29">
        <v>372930</v>
      </c>
      <c r="R144" s="29">
        <v>372930</v>
      </c>
      <c r="S144" s="29">
        <v>372930</v>
      </c>
      <c r="T144" s="29">
        <v>372930</v>
      </c>
      <c r="U144" s="29">
        <v>372950</v>
      </c>
      <c r="V144" s="29">
        <v>372950</v>
      </c>
      <c r="W144" s="29">
        <v>372950</v>
      </c>
      <c r="X144" s="29">
        <v>372950</v>
      </c>
      <c r="Y144" s="29">
        <v>372950</v>
      </c>
      <c r="Z144" s="29">
        <v>372950</v>
      </c>
    </row>
    <row r="145" spans="2:26" ht="12.75" customHeight="1">
      <c r="B145" s="31" t="s">
        <v>105</v>
      </c>
      <c r="C145" s="32">
        <v>18400</v>
      </c>
      <c r="D145" s="32">
        <v>18400</v>
      </c>
      <c r="E145" s="32">
        <v>18400</v>
      </c>
      <c r="F145" s="32">
        <v>18400</v>
      </c>
      <c r="G145" s="32">
        <v>18400</v>
      </c>
      <c r="H145" s="32">
        <v>18500</v>
      </c>
      <c r="I145" s="32">
        <v>18500</v>
      </c>
      <c r="J145" s="32">
        <v>18500</v>
      </c>
      <c r="K145" s="32">
        <v>18500</v>
      </c>
      <c r="L145" s="32">
        <v>18500</v>
      </c>
      <c r="M145" s="32">
        <v>18500</v>
      </c>
      <c r="N145" s="32">
        <v>18500</v>
      </c>
      <c r="O145" s="32">
        <v>18500</v>
      </c>
      <c r="P145" s="32">
        <v>18500</v>
      </c>
      <c r="Q145" s="32">
        <v>18500</v>
      </c>
      <c r="R145" s="32">
        <v>18500</v>
      </c>
      <c r="S145" s="32">
        <v>18500</v>
      </c>
      <c r="T145" s="32">
        <v>18500</v>
      </c>
      <c r="U145" s="32">
        <v>18500</v>
      </c>
      <c r="V145" s="32">
        <v>18500</v>
      </c>
      <c r="W145" s="32">
        <v>18500</v>
      </c>
      <c r="X145" s="32">
        <v>18500</v>
      </c>
      <c r="Y145" s="32">
        <v>18500</v>
      </c>
      <c r="Z145" s="32">
        <v>18500</v>
      </c>
    </row>
    <row r="146" spans="2:26" ht="12.75" customHeight="1">
      <c r="B146" s="31" t="s">
        <v>157</v>
      </c>
      <c r="C146" s="32">
        <v>2760</v>
      </c>
      <c r="D146" s="32">
        <v>2780</v>
      </c>
      <c r="E146" s="32">
        <v>2800</v>
      </c>
      <c r="F146" s="32">
        <v>2810</v>
      </c>
      <c r="G146" s="32">
        <v>2810</v>
      </c>
      <c r="H146" s="32">
        <v>2810</v>
      </c>
      <c r="I146" s="32">
        <v>2850</v>
      </c>
      <c r="J146" s="32">
        <v>2850</v>
      </c>
      <c r="K146" s="32">
        <v>2850</v>
      </c>
      <c r="L146" s="32">
        <v>2850</v>
      </c>
      <c r="M146" s="32">
        <v>2850</v>
      </c>
      <c r="N146" s="32">
        <v>2850</v>
      </c>
      <c r="O146" s="32">
        <v>2850</v>
      </c>
      <c r="P146" s="32">
        <v>2850</v>
      </c>
      <c r="Q146" s="32">
        <v>2850</v>
      </c>
      <c r="R146" s="32">
        <v>2850</v>
      </c>
      <c r="S146" s="32">
        <v>2850</v>
      </c>
      <c r="T146" s="32">
        <v>2850</v>
      </c>
      <c r="U146" s="32">
        <v>2850</v>
      </c>
      <c r="V146" s="32">
        <v>2850</v>
      </c>
      <c r="W146" s="32">
        <v>2850</v>
      </c>
      <c r="X146" s="32">
        <v>2850</v>
      </c>
      <c r="Y146" s="32">
        <v>2850</v>
      </c>
      <c r="Z146" s="32">
        <v>2850</v>
      </c>
    </row>
    <row r="147" spans="2:26" ht="12.75" customHeight="1">
      <c r="B147" s="31" t="s">
        <v>158</v>
      </c>
      <c r="C147" s="32">
        <v>10</v>
      </c>
      <c r="D147" s="32">
        <v>10</v>
      </c>
      <c r="E147" s="32">
        <v>10</v>
      </c>
      <c r="F147" s="32">
        <v>10</v>
      </c>
      <c r="G147" s="32">
        <v>10</v>
      </c>
      <c r="H147" s="32">
        <v>10</v>
      </c>
      <c r="I147" s="32">
        <v>10</v>
      </c>
      <c r="J147" s="32">
        <v>10</v>
      </c>
      <c r="K147" s="32">
        <v>10</v>
      </c>
      <c r="L147" s="32">
        <v>10</v>
      </c>
      <c r="M147" s="32">
        <v>10</v>
      </c>
      <c r="N147" s="32">
        <v>10</v>
      </c>
      <c r="O147" s="32">
        <v>10</v>
      </c>
      <c r="P147" s="32">
        <v>10</v>
      </c>
      <c r="Q147" s="32">
        <v>10</v>
      </c>
      <c r="R147" s="32">
        <v>10</v>
      </c>
      <c r="S147" s="32">
        <v>10</v>
      </c>
      <c r="T147" s="32">
        <v>10</v>
      </c>
      <c r="U147" s="32">
        <v>10</v>
      </c>
      <c r="V147" s="32">
        <v>10</v>
      </c>
      <c r="W147" s="32">
        <v>10</v>
      </c>
      <c r="X147" s="32">
        <v>10</v>
      </c>
      <c r="Y147" s="32">
        <v>10</v>
      </c>
      <c r="Z147" s="32">
        <v>10</v>
      </c>
    </row>
    <row r="148" spans="2:26" ht="12.75" customHeight="1">
      <c r="B148" s="31" t="s">
        <v>57</v>
      </c>
      <c r="C148" s="32">
        <v>300000</v>
      </c>
      <c r="D148" s="32">
        <v>300000</v>
      </c>
      <c r="E148" s="32">
        <v>300000</v>
      </c>
      <c r="F148" s="32">
        <v>300000</v>
      </c>
      <c r="G148" s="32">
        <v>320000</v>
      </c>
      <c r="H148" s="32">
        <v>320000</v>
      </c>
      <c r="I148" s="32">
        <v>320000</v>
      </c>
      <c r="J148" s="32">
        <v>330000</v>
      </c>
      <c r="K148" s="32">
        <v>330000</v>
      </c>
      <c r="L148" s="32">
        <v>330000</v>
      </c>
      <c r="M148" s="32">
        <v>340000</v>
      </c>
      <c r="N148" s="32">
        <v>346390</v>
      </c>
      <c r="O148" s="32">
        <v>346390</v>
      </c>
      <c r="P148" s="32">
        <v>346390</v>
      </c>
      <c r="Q148" s="32">
        <v>346390</v>
      </c>
      <c r="R148" s="32">
        <v>346390</v>
      </c>
      <c r="S148" s="32">
        <v>346390</v>
      </c>
      <c r="T148" s="32">
        <v>346390</v>
      </c>
      <c r="U148" s="32">
        <v>346400</v>
      </c>
      <c r="V148" s="32">
        <v>346400</v>
      </c>
      <c r="W148" s="32">
        <v>346400</v>
      </c>
      <c r="X148" s="32">
        <v>346400</v>
      </c>
      <c r="Y148" s="32">
        <v>346400</v>
      </c>
      <c r="Z148" s="32">
        <v>346400</v>
      </c>
    </row>
    <row r="149" spans="2:26" ht="12.75" customHeight="1">
      <c r="B149" s="31" t="s">
        <v>187</v>
      </c>
      <c r="C149" s="32" t="s">
        <v>215</v>
      </c>
      <c r="D149" s="32">
        <v>30</v>
      </c>
      <c r="E149" s="32">
        <v>30</v>
      </c>
      <c r="F149" s="32">
        <v>30</v>
      </c>
      <c r="G149" s="32">
        <v>30</v>
      </c>
      <c r="H149" s="32">
        <v>30</v>
      </c>
      <c r="I149" s="32">
        <v>30</v>
      </c>
      <c r="J149" s="32">
        <v>30</v>
      </c>
      <c r="K149" s="32">
        <v>30</v>
      </c>
      <c r="L149" s="32">
        <v>30</v>
      </c>
      <c r="M149" s="32">
        <v>30</v>
      </c>
      <c r="N149" s="32">
        <v>30</v>
      </c>
      <c r="O149" s="32">
        <v>30</v>
      </c>
      <c r="P149" s="32">
        <v>30</v>
      </c>
      <c r="Q149" s="32">
        <v>30</v>
      </c>
      <c r="R149" s="32">
        <v>30</v>
      </c>
      <c r="S149" s="32">
        <v>30</v>
      </c>
      <c r="T149" s="32">
        <v>30</v>
      </c>
      <c r="U149" s="32">
        <v>30</v>
      </c>
      <c r="V149" s="32">
        <v>30</v>
      </c>
      <c r="W149" s="32">
        <v>30</v>
      </c>
      <c r="X149" s="32">
        <v>30</v>
      </c>
      <c r="Y149" s="32">
        <v>30</v>
      </c>
      <c r="Z149" s="32">
        <v>30</v>
      </c>
    </row>
    <row r="150" spans="2:26" ht="12.75" customHeight="1">
      <c r="B150" s="28" t="s">
        <v>159</v>
      </c>
      <c r="C150" s="29">
        <v>190</v>
      </c>
      <c r="D150" s="30">
        <v>190</v>
      </c>
      <c r="E150" s="29">
        <v>180</v>
      </c>
      <c r="F150" s="29">
        <v>140</v>
      </c>
      <c r="G150" s="29">
        <v>140</v>
      </c>
      <c r="H150" s="29">
        <v>120</v>
      </c>
      <c r="I150" s="29">
        <v>120</v>
      </c>
      <c r="J150" s="29">
        <v>110</v>
      </c>
      <c r="K150" s="29">
        <v>110</v>
      </c>
      <c r="L150" s="29">
        <v>110</v>
      </c>
      <c r="M150" s="29">
        <v>120</v>
      </c>
      <c r="N150" s="29">
        <v>120</v>
      </c>
      <c r="O150" s="29">
        <v>120</v>
      </c>
      <c r="P150" s="29">
        <v>110</v>
      </c>
      <c r="Q150" s="29">
        <v>110</v>
      </c>
      <c r="R150" s="29">
        <v>100</v>
      </c>
      <c r="S150" s="29">
        <v>110</v>
      </c>
      <c r="T150" s="29">
        <v>100</v>
      </c>
      <c r="U150" s="29">
        <v>110</v>
      </c>
      <c r="V150" s="29">
        <v>99</v>
      </c>
      <c r="W150" s="29">
        <v>106</v>
      </c>
      <c r="X150" s="29">
        <v>195</v>
      </c>
      <c r="Y150" s="29">
        <v>193</v>
      </c>
      <c r="Z150" s="29">
        <v>189</v>
      </c>
    </row>
    <row r="151" spans="2:26" ht="12.75" customHeight="1">
      <c r="B151" s="28" t="s">
        <v>58</v>
      </c>
      <c r="C151" s="29">
        <v>392500</v>
      </c>
      <c r="D151" s="30">
        <v>392500</v>
      </c>
      <c r="E151" s="30">
        <v>392500</v>
      </c>
      <c r="F151" s="30">
        <v>392500</v>
      </c>
      <c r="G151" s="30">
        <v>392500</v>
      </c>
      <c r="H151" s="30">
        <v>392500</v>
      </c>
      <c r="I151" s="30">
        <v>392500</v>
      </c>
      <c r="J151" s="30">
        <v>392500</v>
      </c>
      <c r="K151" s="30">
        <v>392500</v>
      </c>
      <c r="L151" s="30">
        <v>392500</v>
      </c>
      <c r="M151" s="29">
        <v>392500</v>
      </c>
      <c r="N151" s="29">
        <v>392500</v>
      </c>
      <c r="O151" s="29">
        <v>392500</v>
      </c>
      <c r="P151" s="29">
        <v>392500</v>
      </c>
      <c r="Q151" s="29">
        <v>392500</v>
      </c>
      <c r="R151" s="29">
        <v>392500</v>
      </c>
      <c r="S151" s="29">
        <v>392500</v>
      </c>
      <c r="T151" s="29">
        <v>392500</v>
      </c>
      <c r="U151" s="29">
        <v>392500</v>
      </c>
      <c r="V151" s="29">
        <v>392500</v>
      </c>
      <c r="W151" s="29">
        <v>392500</v>
      </c>
      <c r="X151" s="29">
        <v>392500</v>
      </c>
      <c r="Y151" s="29">
        <v>392500</v>
      </c>
      <c r="Z151" s="29">
        <v>392500</v>
      </c>
    </row>
    <row r="152" spans="2:26" ht="12.75" customHeight="1">
      <c r="B152" s="28" t="s">
        <v>160</v>
      </c>
      <c r="C152" s="29">
        <v>70</v>
      </c>
      <c r="D152" s="29">
        <v>70</v>
      </c>
      <c r="E152" s="29">
        <v>70</v>
      </c>
      <c r="F152" s="29">
        <v>70</v>
      </c>
      <c r="G152" s="29">
        <v>70</v>
      </c>
      <c r="H152" s="29">
        <v>70</v>
      </c>
      <c r="I152" s="29">
        <v>70</v>
      </c>
      <c r="J152" s="29">
        <v>70</v>
      </c>
      <c r="K152" s="29">
        <v>70</v>
      </c>
      <c r="L152" s="29">
        <v>70</v>
      </c>
      <c r="M152" s="29">
        <v>70</v>
      </c>
      <c r="N152" s="29">
        <v>70</v>
      </c>
      <c r="O152" s="29">
        <v>70</v>
      </c>
      <c r="P152" s="29">
        <v>70</v>
      </c>
      <c r="Q152" s="29">
        <v>70</v>
      </c>
      <c r="R152" s="29">
        <v>70</v>
      </c>
      <c r="S152" s="29">
        <v>70</v>
      </c>
      <c r="T152" s="29">
        <v>70</v>
      </c>
      <c r="U152" s="29">
        <v>70</v>
      </c>
      <c r="V152" s="29">
        <v>70</v>
      </c>
      <c r="W152" s="29">
        <v>70</v>
      </c>
      <c r="X152" s="29">
        <v>70</v>
      </c>
      <c r="Y152" s="29">
        <v>70</v>
      </c>
      <c r="Z152" s="29">
        <v>70</v>
      </c>
    </row>
    <row r="153" spans="2:26" ht="12.75" customHeight="1">
      <c r="B153" s="28" t="s">
        <v>106</v>
      </c>
      <c r="C153" s="29">
        <v>813640</v>
      </c>
      <c r="D153" s="29">
        <v>814580</v>
      </c>
      <c r="E153" s="29">
        <v>814200</v>
      </c>
      <c r="F153" s="29">
        <v>813580</v>
      </c>
      <c r="G153" s="29">
        <v>813030</v>
      </c>
      <c r="H153" s="29">
        <v>812430</v>
      </c>
      <c r="I153" s="29">
        <v>811930</v>
      </c>
      <c r="J153" s="29">
        <v>811280</v>
      </c>
      <c r="K153" s="29">
        <v>810780</v>
      </c>
      <c r="L153" s="29">
        <v>810130</v>
      </c>
      <c r="M153" s="29">
        <v>809520</v>
      </c>
      <c r="N153" s="29">
        <v>809070</v>
      </c>
      <c r="O153" s="29">
        <v>808420</v>
      </c>
      <c r="P153" s="29">
        <v>807770</v>
      </c>
      <c r="Q153" s="29">
        <v>807320</v>
      </c>
      <c r="R153" s="29">
        <v>806670</v>
      </c>
      <c r="S153" s="29">
        <v>806020</v>
      </c>
      <c r="T153" s="29">
        <v>805550</v>
      </c>
      <c r="U153" s="29">
        <v>801900</v>
      </c>
      <c r="V153" s="29">
        <v>801900</v>
      </c>
      <c r="W153" s="29">
        <v>805470</v>
      </c>
      <c r="X153" s="29">
        <v>810470</v>
      </c>
      <c r="Y153" s="29">
        <v>808970</v>
      </c>
      <c r="Z153" s="29">
        <v>810370</v>
      </c>
    </row>
    <row r="154" spans="2:26" ht="12.75" customHeight="1">
      <c r="B154" s="28" t="s">
        <v>206</v>
      </c>
      <c r="C154" s="29" t="s">
        <v>215</v>
      </c>
      <c r="D154" s="29">
        <v>30</v>
      </c>
      <c r="E154" s="29">
        <v>30</v>
      </c>
      <c r="F154" s="29">
        <v>30</v>
      </c>
      <c r="G154" s="29">
        <v>30</v>
      </c>
      <c r="H154" s="29">
        <v>30</v>
      </c>
      <c r="I154" s="29">
        <v>30</v>
      </c>
      <c r="J154" s="29">
        <v>30</v>
      </c>
      <c r="K154" s="29">
        <v>30</v>
      </c>
      <c r="L154" s="29">
        <v>30</v>
      </c>
      <c r="M154" s="29">
        <v>30</v>
      </c>
      <c r="N154" s="29">
        <v>30</v>
      </c>
      <c r="O154" s="29">
        <v>30</v>
      </c>
      <c r="P154" s="29">
        <v>30</v>
      </c>
      <c r="Q154" s="29">
        <v>30</v>
      </c>
      <c r="R154" s="29">
        <v>30</v>
      </c>
      <c r="S154" s="29">
        <v>30</v>
      </c>
      <c r="T154" s="29">
        <v>30</v>
      </c>
      <c r="U154" s="29">
        <v>30</v>
      </c>
      <c r="V154" s="29">
        <v>30</v>
      </c>
      <c r="W154" s="29">
        <v>30</v>
      </c>
      <c r="X154" s="29">
        <v>30</v>
      </c>
      <c r="Y154" s="29">
        <v>30</v>
      </c>
      <c r="Z154" s="29">
        <v>30</v>
      </c>
    </row>
    <row r="155" spans="2:26" ht="12.75" customHeight="1">
      <c r="B155" s="31" t="s">
        <v>107</v>
      </c>
      <c r="C155" s="32">
        <v>1242850</v>
      </c>
      <c r="D155" s="32">
        <v>1247610</v>
      </c>
      <c r="E155" s="32">
        <v>1222270</v>
      </c>
      <c r="F155" s="32">
        <v>1177710</v>
      </c>
      <c r="G155" s="32">
        <v>1171470</v>
      </c>
      <c r="H155" s="32">
        <v>1171470</v>
      </c>
      <c r="I155" s="32">
        <v>1171470</v>
      </c>
      <c r="J155" s="32">
        <v>1276630</v>
      </c>
      <c r="K155" s="32">
        <v>1277850</v>
      </c>
      <c r="L155" s="32">
        <v>1290910</v>
      </c>
      <c r="M155" s="32">
        <v>1292940</v>
      </c>
      <c r="N155" s="32">
        <v>1289510</v>
      </c>
      <c r="O155" s="32">
        <v>1289370</v>
      </c>
      <c r="P155" s="32">
        <v>1130900</v>
      </c>
      <c r="Q155" s="32">
        <v>1129758</v>
      </c>
      <c r="R155" s="32">
        <v>1127524</v>
      </c>
      <c r="S155" s="32">
        <v>1135500</v>
      </c>
      <c r="T155" s="32">
        <v>1135030</v>
      </c>
      <c r="U155" s="32">
        <v>1133080</v>
      </c>
      <c r="V155" s="32">
        <v>1130520</v>
      </c>
      <c r="W155" s="32">
        <v>1129710</v>
      </c>
      <c r="X155" s="32">
        <v>1128930</v>
      </c>
      <c r="Y155" s="32">
        <v>1127448</v>
      </c>
      <c r="Z155" s="32">
        <v>1127385</v>
      </c>
    </row>
    <row r="156" spans="2:26" ht="12.75" customHeight="1">
      <c r="B156" s="31" t="s">
        <v>161</v>
      </c>
      <c r="C156" s="32" t="s">
        <v>215</v>
      </c>
      <c r="D156" s="32" t="s">
        <v>215</v>
      </c>
      <c r="E156" s="32" t="s">
        <v>215</v>
      </c>
      <c r="F156" s="32" t="s">
        <v>215</v>
      </c>
      <c r="G156" s="32" t="s">
        <v>215</v>
      </c>
      <c r="H156" s="32" t="s">
        <v>215</v>
      </c>
      <c r="I156" s="32" t="s">
        <v>215</v>
      </c>
      <c r="J156" s="32" t="s">
        <v>215</v>
      </c>
      <c r="K156" s="32" t="s">
        <v>215</v>
      </c>
      <c r="L156" s="32" t="s">
        <v>215</v>
      </c>
      <c r="M156" s="32" t="s">
        <v>215</v>
      </c>
      <c r="N156" s="32" t="s">
        <v>215</v>
      </c>
      <c r="O156" s="32" t="s">
        <v>215</v>
      </c>
      <c r="P156" s="32" t="s">
        <v>215</v>
      </c>
      <c r="Q156" s="32" t="s">
        <v>215</v>
      </c>
      <c r="R156" s="32" t="s">
        <v>215</v>
      </c>
      <c r="S156" s="32">
        <v>3250</v>
      </c>
      <c r="T156" s="32">
        <v>3240</v>
      </c>
      <c r="U156" s="32">
        <v>3240</v>
      </c>
      <c r="V156" s="32">
        <v>3250</v>
      </c>
      <c r="W156" s="32">
        <v>3240</v>
      </c>
      <c r="X156" s="32">
        <v>3240</v>
      </c>
      <c r="Y156" s="32">
        <v>3240</v>
      </c>
      <c r="Z156" s="32">
        <v>2106.2</v>
      </c>
    </row>
    <row r="157" spans="2:26" ht="12.75" customHeight="1">
      <c r="B157" s="31" t="s">
        <v>162</v>
      </c>
      <c r="C157" s="32">
        <v>10</v>
      </c>
      <c r="D157" s="32">
        <v>10</v>
      </c>
      <c r="E157" s="32">
        <v>10</v>
      </c>
      <c r="F157" s="32">
        <v>10</v>
      </c>
      <c r="G157" s="32">
        <v>10</v>
      </c>
      <c r="H157" s="32">
        <v>10</v>
      </c>
      <c r="I157" s="32">
        <v>10</v>
      </c>
      <c r="J157" s="32">
        <v>10</v>
      </c>
      <c r="K157" s="32">
        <v>10</v>
      </c>
      <c r="L157" s="32">
        <v>10</v>
      </c>
      <c r="M157" s="32">
        <v>10</v>
      </c>
      <c r="N157" s="32">
        <v>10</v>
      </c>
      <c r="O157" s="32">
        <v>10</v>
      </c>
      <c r="P157" s="32">
        <v>10</v>
      </c>
      <c r="Q157" s="32">
        <v>10</v>
      </c>
      <c r="R157" s="32">
        <v>10</v>
      </c>
      <c r="S157" s="32">
        <v>10</v>
      </c>
      <c r="T157" s="32">
        <v>10</v>
      </c>
      <c r="U157" s="32">
        <v>10</v>
      </c>
      <c r="V157" s="32">
        <v>10</v>
      </c>
      <c r="W157" s="32">
        <v>10</v>
      </c>
      <c r="X157" s="32">
        <v>10</v>
      </c>
      <c r="Y157" s="32">
        <v>10</v>
      </c>
      <c r="Z157" s="32">
        <v>10</v>
      </c>
    </row>
    <row r="158" spans="2:26" ht="12.75" customHeight="1">
      <c r="B158" s="31" t="s">
        <v>59</v>
      </c>
      <c r="C158" s="32">
        <v>209000</v>
      </c>
      <c r="D158" s="33">
        <v>209000</v>
      </c>
      <c r="E158" s="33">
        <v>209000</v>
      </c>
      <c r="F158" s="33">
        <v>209000</v>
      </c>
      <c r="G158" s="33">
        <v>210000</v>
      </c>
      <c r="H158" s="32">
        <v>210000</v>
      </c>
      <c r="I158" s="32">
        <v>210000</v>
      </c>
      <c r="J158" s="32">
        <v>210000</v>
      </c>
      <c r="K158" s="32">
        <v>210000</v>
      </c>
      <c r="L158" s="32">
        <v>210000</v>
      </c>
      <c r="M158" s="32">
        <v>210000</v>
      </c>
      <c r="N158" s="32">
        <v>210000</v>
      </c>
      <c r="O158" s="32">
        <v>210000</v>
      </c>
      <c r="P158" s="32">
        <v>210000</v>
      </c>
      <c r="Q158" s="32">
        <v>210000</v>
      </c>
      <c r="R158" s="32">
        <v>210000</v>
      </c>
      <c r="S158" s="32">
        <v>210000</v>
      </c>
      <c r="T158" s="32">
        <v>210000</v>
      </c>
      <c r="U158" s="32">
        <v>210000</v>
      </c>
      <c r="V158" s="32">
        <v>210000</v>
      </c>
      <c r="W158" s="32">
        <v>210000</v>
      </c>
      <c r="X158" s="32">
        <v>210000</v>
      </c>
      <c r="Y158" s="32">
        <v>210000</v>
      </c>
      <c r="Z158" s="32">
        <v>210000</v>
      </c>
    </row>
    <row r="159" spans="2:26" ht="12.75" customHeight="1">
      <c r="B159" s="31" t="s">
        <v>108</v>
      </c>
      <c r="C159" s="32">
        <v>440000</v>
      </c>
      <c r="D159" s="32">
        <v>440000</v>
      </c>
      <c r="E159" s="32">
        <v>440000</v>
      </c>
      <c r="F159" s="32">
        <v>440000</v>
      </c>
      <c r="G159" s="32">
        <v>440000</v>
      </c>
      <c r="H159" s="32">
        <v>440000</v>
      </c>
      <c r="I159" s="32">
        <v>440000</v>
      </c>
      <c r="J159" s="32">
        <v>440000</v>
      </c>
      <c r="K159" s="32">
        <v>440000</v>
      </c>
      <c r="L159" s="32">
        <v>440000</v>
      </c>
      <c r="M159" s="32">
        <v>440000</v>
      </c>
      <c r="N159" s="32">
        <v>440000</v>
      </c>
      <c r="O159" s="32">
        <v>440000</v>
      </c>
      <c r="P159" s="32">
        <v>440000</v>
      </c>
      <c r="Q159" s="32">
        <v>440000</v>
      </c>
      <c r="R159" s="32">
        <v>440000</v>
      </c>
      <c r="S159" s="32">
        <v>440000</v>
      </c>
      <c r="T159" s="32">
        <v>440000</v>
      </c>
      <c r="U159" s="32">
        <v>440000</v>
      </c>
      <c r="V159" s="32">
        <v>440000</v>
      </c>
      <c r="W159" s="32">
        <v>440000</v>
      </c>
      <c r="X159" s="32">
        <v>440000</v>
      </c>
      <c r="Y159" s="32">
        <v>440000</v>
      </c>
      <c r="Z159" s="32">
        <v>440000</v>
      </c>
    </row>
    <row r="160" spans="2:26" ht="12.75" customHeight="1">
      <c r="B160" s="28" t="s">
        <v>163</v>
      </c>
      <c r="C160" s="29">
        <v>3590</v>
      </c>
      <c r="D160" s="29">
        <v>3590</v>
      </c>
      <c r="E160" s="29">
        <v>3590</v>
      </c>
      <c r="F160" s="29">
        <v>3590</v>
      </c>
      <c r="G160" s="29">
        <v>3450</v>
      </c>
      <c r="H160" s="29">
        <v>3400</v>
      </c>
      <c r="I160" s="29">
        <v>3660</v>
      </c>
      <c r="J160" s="29">
        <v>3650</v>
      </c>
      <c r="K160" s="29">
        <v>3620</v>
      </c>
      <c r="L160" s="29">
        <v>3240</v>
      </c>
      <c r="M160" s="29">
        <v>3140</v>
      </c>
      <c r="N160" s="29">
        <v>3140</v>
      </c>
      <c r="O160" s="29">
        <v>3140</v>
      </c>
      <c r="P160" s="29">
        <v>3120</v>
      </c>
      <c r="Q160" s="29">
        <v>3110</v>
      </c>
      <c r="R160" s="29">
        <v>3080</v>
      </c>
      <c r="S160" s="29">
        <v>3070</v>
      </c>
      <c r="T160" s="29">
        <v>3060</v>
      </c>
      <c r="U160" s="29">
        <v>3050</v>
      </c>
      <c r="V160" s="29">
        <v>3060</v>
      </c>
      <c r="W160" s="29">
        <v>3090</v>
      </c>
      <c r="X160" s="29">
        <v>3080</v>
      </c>
      <c r="Y160" s="29">
        <v>3070</v>
      </c>
      <c r="Z160" s="29">
        <v>3060</v>
      </c>
    </row>
    <row r="161" spans="2:26" ht="12.75" customHeight="1">
      <c r="B161" s="28" t="s">
        <v>109</v>
      </c>
      <c r="C161" s="29">
        <v>380000</v>
      </c>
      <c r="D161" s="29">
        <v>380000</v>
      </c>
      <c r="E161" s="29">
        <v>380000</v>
      </c>
      <c r="F161" s="29">
        <v>380000</v>
      </c>
      <c r="G161" s="29">
        <v>380000</v>
      </c>
      <c r="H161" s="29">
        <v>380000</v>
      </c>
      <c r="I161" s="29">
        <v>380000</v>
      </c>
      <c r="J161" s="29">
        <v>380000</v>
      </c>
      <c r="K161" s="29">
        <v>380000</v>
      </c>
      <c r="L161" s="29">
        <v>380000</v>
      </c>
      <c r="M161" s="29">
        <v>380000</v>
      </c>
      <c r="N161" s="29">
        <v>380000</v>
      </c>
      <c r="O161" s="29">
        <v>380000</v>
      </c>
      <c r="P161" s="29">
        <v>380000</v>
      </c>
      <c r="Q161" s="29">
        <v>380000</v>
      </c>
      <c r="R161" s="29">
        <v>380000</v>
      </c>
      <c r="S161" s="29">
        <v>380000</v>
      </c>
      <c r="T161" s="29">
        <v>380000</v>
      </c>
      <c r="U161" s="29">
        <v>380000</v>
      </c>
      <c r="V161" s="29">
        <v>380000</v>
      </c>
      <c r="W161" s="29">
        <v>380000</v>
      </c>
      <c r="X161" s="29">
        <v>380000</v>
      </c>
      <c r="Y161" s="29">
        <v>380000</v>
      </c>
      <c r="Z161" s="29">
        <v>380000</v>
      </c>
    </row>
    <row r="162" spans="2:26" ht="12.75" customHeight="1">
      <c r="B162" s="28" t="s">
        <v>164</v>
      </c>
      <c r="C162" s="29">
        <v>17950</v>
      </c>
      <c r="D162" s="29">
        <v>17940</v>
      </c>
      <c r="E162" s="29">
        <v>17930</v>
      </c>
      <c r="F162" s="29">
        <v>17920</v>
      </c>
      <c r="G162" s="29">
        <v>17910</v>
      </c>
      <c r="H162" s="29">
        <v>17900</v>
      </c>
      <c r="I162" s="29">
        <v>17890</v>
      </c>
      <c r="J162" s="29">
        <v>17880</v>
      </c>
      <c r="K162" s="29">
        <v>17870</v>
      </c>
      <c r="L162" s="29">
        <v>17860</v>
      </c>
      <c r="M162" s="29">
        <v>17860</v>
      </c>
      <c r="N162" s="29">
        <v>17860</v>
      </c>
      <c r="O162" s="29">
        <v>17860</v>
      </c>
      <c r="P162" s="29">
        <v>17870</v>
      </c>
      <c r="Q162" s="29">
        <v>17880</v>
      </c>
      <c r="R162" s="29">
        <v>17890</v>
      </c>
      <c r="S162" s="29">
        <v>17900</v>
      </c>
      <c r="T162" s="29">
        <v>17910</v>
      </c>
      <c r="U162" s="29">
        <v>17920</v>
      </c>
      <c r="V162" s="29">
        <v>17930</v>
      </c>
      <c r="W162" s="29">
        <v>17940</v>
      </c>
      <c r="X162" s="29">
        <v>17953</v>
      </c>
      <c r="Y162" s="29">
        <v>17950</v>
      </c>
      <c r="Z162" s="29">
        <v>17950</v>
      </c>
    </row>
    <row r="163" spans="2:26" ht="12.75" customHeight="1">
      <c r="B163" s="28" t="s">
        <v>21</v>
      </c>
      <c r="C163" s="29">
        <v>10970</v>
      </c>
      <c r="D163" s="29">
        <v>10800</v>
      </c>
      <c r="E163" s="29">
        <v>10640</v>
      </c>
      <c r="F163" s="29">
        <v>10640</v>
      </c>
      <c r="G163" s="29">
        <v>10510</v>
      </c>
      <c r="H163" s="29">
        <v>10480</v>
      </c>
      <c r="I163" s="29">
        <v>10520</v>
      </c>
      <c r="J163" s="29">
        <v>10310</v>
      </c>
      <c r="K163" s="29">
        <v>10320</v>
      </c>
      <c r="L163" s="29">
        <v>10180</v>
      </c>
      <c r="M163" s="29">
        <v>10120</v>
      </c>
      <c r="N163" s="29">
        <v>9930</v>
      </c>
      <c r="O163" s="29">
        <v>10000</v>
      </c>
      <c r="P163" s="29">
        <v>9850</v>
      </c>
      <c r="Q163" s="29">
        <v>7908</v>
      </c>
      <c r="R163" s="29">
        <v>7949</v>
      </c>
      <c r="S163" s="29">
        <v>8171</v>
      </c>
      <c r="T163" s="29">
        <v>8207</v>
      </c>
      <c r="U163" s="29">
        <v>8278</v>
      </c>
      <c r="V163" s="29">
        <v>8272</v>
      </c>
      <c r="W163" s="29">
        <v>8133</v>
      </c>
      <c r="X163" s="29">
        <v>8160</v>
      </c>
      <c r="Y163" s="29">
        <v>7949</v>
      </c>
      <c r="Z163" s="29">
        <v>7731</v>
      </c>
    </row>
    <row r="164" spans="2:26" ht="12.75">
      <c r="B164" s="28" t="s">
        <v>165</v>
      </c>
      <c r="C164" s="29">
        <v>2170</v>
      </c>
      <c r="D164" s="30">
        <v>2140</v>
      </c>
      <c r="E164" s="30">
        <v>2150</v>
      </c>
      <c r="F164" s="30">
        <v>2160</v>
      </c>
      <c r="G164" s="30">
        <v>2180</v>
      </c>
      <c r="H164" s="29">
        <v>2200</v>
      </c>
      <c r="I164" s="29">
        <v>2220</v>
      </c>
      <c r="J164" s="29">
        <v>2260</v>
      </c>
      <c r="K164" s="29">
        <v>2280</v>
      </c>
      <c r="L164" s="29">
        <v>2310</v>
      </c>
      <c r="M164" s="29">
        <v>2340</v>
      </c>
      <c r="N164" s="29">
        <v>2370</v>
      </c>
      <c r="O164" s="29">
        <v>2394</v>
      </c>
      <c r="P164" s="29">
        <v>2330</v>
      </c>
      <c r="Q164" s="29">
        <v>2260</v>
      </c>
      <c r="R164" s="29">
        <v>2195</v>
      </c>
      <c r="S164" s="29">
        <v>2140</v>
      </c>
      <c r="T164" s="29">
        <v>2075</v>
      </c>
      <c r="U164" s="29">
        <v>2000</v>
      </c>
      <c r="V164" s="29">
        <v>1950</v>
      </c>
      <c r="W164" s="29">
        <v>1880</v>
      </c>
      <c r="X164" s="29">
        <v>1800</v>
      </c>
      <c r="Y164" s="29">
        <v>1743</v>
      </c>
      <c r="Z164" s="29">
        <v>1740</v>
      </c>
    </row>
    <row r="165" spans="2:26" ht="12.75" customHeight="1">
      <c r="B165" s="31" t="s">
        <v>22</v>
      </c>
      <c r="C165" s="32">
        <v>134900</v>
      </c>
      <c r="D165" s="32">
        <v>137150</v>
      </c>
      <c r="E165" s="32">
        <v>138400</v>
      </c>
      <c r="F165" s="32">
        <v>139450</v>
      </c>
      <c r="G165" s="32">
        <v>133630</v>
      </c>
      <c r="H165" s="32">
        <v>133500</v>
      </c>
      <c r="I165" s="32">
        <v>133000</v>
      </c>
      <c r="J165" s="32">
        <v>133000</v>
      </c>
      <c r="K165" s="32">
        <v>133000</v>
      </c>
      <c r="L165" s="32">
        <v>133000</v>
      </c>
      <c r="M165" s="32">
        <v>138630</v>
      </c>
      <c r="N165" s="32">
        <v>138630</v>
      </c>
      <c r="O165" s="32">
        <v>115650</v>
      </c>
      <c r="P165" s="32">
        <v>113880</v>
      </c>
      <c r="Q165" s="32">
        <v>114070</v>
      </c>
      <c r="R165" s="32">
        <v>112240</v>
      </c>
      <c r="S165" s="32">
        <v>109130</v>
      </c>
      <c r="T165" s="32">
        <v>109870</v>
      </c>
      <c r="U165" s="32">
        <v>108520</v>
      </c>
      <c r="V165" s="32">
        <v>109480</v>
      </c>
      <c r="W165" s="32">
        <v>108380</v>
      </c>
      <c r="X165" s="32">
        <v>108290</v>
      </c>
      <c r="Y165" s="32">
        <v>106290</v>
      </c>
      <c r="Z165" s="32">
        <v>104880</v>
      </c>
    </row>
    <row r="166" spans="2:26" ht="12.75" customHeight="1">
      <c r="B166" s="31" t="s">
        <v>60</v>
      </c>
      <c r="C166" s="33">
        <v>25300</v>
      </c>
      <c r="D166" s="33">
        <v>25600</v>
      </c>
      <c r="E166" s="33">
        <v>25950</v>
      </c>
      <c r="F166" s="33">
        <v>26300</v>
      </c>
      <c r="G166" s="33">
        <v>26550</v>
      </c>
      <c r="H166" s="33">
        <v>26830</v>
      </c>
      <c r="I166" s="33">
        <v>27750</v>
      </c>
      <c r="J166" s="33">
        <v>28280</v>
      </c>
      <c r="K166" s="33">
        <v>28820</v>
      </c>
      <c r="L166" s="33">
        <v>29360</v>
      </c>
      <c r="M166" s="33">
        <v>29900</v>
      </c>
      <c r="N166" s="33">
        <v>30060</v>
      </c>
      <c r="O166" s="33">
        <v>30100</v>
      </c>
      <c r="P166" s="33">
        <v>30160</v>
      </c>
      <c r="Q166" s="33">
        <v>30160</v>
      </c>
      <c r="R166" s="33">
        <v>30160</v>
      </c>
      <c r="S166" s="32">
        <v>30500</v>
      </c>
      <c r="T166" s="32">
        <v>30900</v>
      </c>
      <c r="U166" s="32">
        <v>31250</v>
      </c>
      <c r="V166" s="32">
        <v>31600</v>
      </c>
      <c r="W166" s="32">
        <v>32000</v>
      </c>
      <c r="X166" s="32">
        <v>32719</v>
      </c>
      <c r="Y166" s="32">
        <v>32750</v>
      </c>
      <c r="Z166" s="32">
        <v>32750</v>
      </c>
    </row>
    <row r="167" spans="2:26" ht="12.75" customHeight="1">
      <c r="B167" s="31" t="s">
        <v>166</v>
      </c>
      <c r="C167" s="32">
        <v>220000</v>
      </c>
      <c r="D167" s="32">
        <v>220000</v>
      </c>
      <c r="E167" s="32">
        <v>220000</v>
      </c>
      <c r="F167" s="32">
        <v>220000</v>
      </c>
      <c r="G167" s="32">
        <v>220000</v>
      </c>
      <c r="H167" s="32">
        <v>220000</v>
      </c>
      <c r="I167" s="32">
        <v>220000</v>
      </c>
      <c r="J167" s="32">
        <v>220000</v>
      </c>
      <c r="K167" s="32">
        <v>220000</v>
      </c>
      <c r="L167" s="32">
        <v>230000</v>
      </c>
      <c r="M167" s="32">
        <v>230000</v>
      </c>
      <c r="N167" s="32">
        <v>240000</v>
      </c>
      <c r="O167" s="32">
        <v>240000</v>
      </c>
      <c r="P167" s="32">
        <v>243120</v>
      </c>
      <c r="Q167" s="32">
        <v>243120</v>
      </c>
      <c r="R167" s="32">
        <v>287820</v>
      </c>
      <c r="S167" s="32">
        <v>287820</v>
      </c>
      <c r="T167" s="32">
        <v>287820</v>
      </c>
      <c r="U167" s="32">
        <v>287820</v>
      </c>
      <c r="V167" s="32">
        <v>287820</v>
      </c>
      <c r="W167" s="32">
        <v>287820</v>
      </c>
      <c r="X167" s="32">
        <v>287820</v>
      </c>
      <c r="Y167" s="32">
        <v>287820</v>
      </c>
      <c r="Z167" s="32">
        <v>287820</v>
      </c>
    </row>
    <row r="168" spans="2:26" ht="12.75" customHeight="1">
      <c r="B168" s="31" t="s">
        <v>110</v>
      </c>
      <c r="C168" s="32">
        <v>295120</v>
      </c>
      <c r="D168" s="32">
        <v>297290</v>
      </c>
      <c r="E168" s="32">
        <v>299470</v>
      </c>
      <c r="F168" s="32">
        <v>301650</v>
      </c>
      <c r="G168" s="32">
        <v>303160</v>
      </c>
      <c r="H168" s="32">
        <v>303000</v>
      </c>
      <c r="I168" s="32">
        <v>303000</v>
      </c>
      <c r="J168" s="32">
        <v>303000</v>
      </c>
      <c r="K168" s="32">
        <v>303000</v>
      </c>
      <c r="L168" s="32">
        <v>303000</v>
      </c>
      <c r="M168" s="32">
        <v>303000</v>
      </c>
      <c r="N168" s="32">
        <v>303000</v>
      </c>
      <c r="O168" s="32">
        <v>303000</v>
      </c>
      <c r="P168" s="32">
        <v>303000</v>
      </c>
      <c r="Q168" s="32">
        <v>303000</v>
      </c>
      <c r="R168" s="32">
        <v>303000</v>
      </c>
      <c r="S168" s="32">
        <v>303000</v>
      </c>
      <c r="T168" s="32">
        <v>303000</v>
      </c>
      <c r="U168" s="32">
        <v>303000</v>
      </c>
      <c r="V168" s="32">
        <v>303000</v>
      </c>
      <c r="W168" s="32">
        <v>303000</v>
      </c>
      <c r="X168" s="32">
        <v>303000</v>
      </c>
      <c r="Y168" s="32">
        <v>303000</v>
      </c>
      <c r="Z168" s="32">
        <v>303000</v>
      </c>
    </row>
    <row r="169" spans="2:26" ht="12.75" customHeight="1">
      <c r="B169" s="31" t="s">
        <v>61</v>
      </c>
      <c r="C169" s="32">
        <v>10</v>
      </c>
      <c r="D169" s="32">
        <v>10</v>
      </c>
      <c r="E169" s="32">
        <v>10</v>
      </c>
      <c r="F169" s="32">
        <v>10</v>
      </c>
      <c r="G169" s="32">
        <v>10</v>
      </c>
      <c r="H169" s="32">
        <v>10</v>
      </c>
      <c r="I169" s="32">
        <v>10</v>
      </c>
      <c r="J169" s="32">
        <v>10</v>
      </c>
      <c r="K169" s="32">
        <v>10</v>
      </c>
      <c r="L169" s="32">
        <v>10</v>
      </c>
      <c r="M169" s="32">
        <v>10</v>
      </c>
      <c r="N169" s="32">
        <v>10</v>
      </c>
      <c r="O169" s="32">
        <v>10</v>
      </c>
      <c r="P169" s="32">
        <v>10</v>
      </c>
      <c r="Q169" s="32">
        <v>10</v>
      </c>
      <c r="R169" s="32">
        <v>10</v>
      </c>
      <c r="S169" s="32">
        <v>10</v>
      </c>
      <c r="T169" s="32">
        <v>10</v>
      </c>
      <c r="U169" s="32">
        <v>10</v>
      </c>
      <c r="V169" s="32">
        <v>10</v>
      </c>
      <c r="W169" s="32">
        <v>10</v>
      </c>
      <c r="X169" s="32">
        <v>10</v>
      </c>
      <c r="Y169" s="32">
        <v>10</v>
      </c>
      <c r="Z169" s="32">
        <v>10</v>
      </c>
    </row>
    <row r="170" spans="2:26" ht="12.75" customHeight="1">
      <c r="B170" s="28" t="s">
        <v>188</v>
      </c>
      <c r="C170" s="29">
        <v>10</v>
      </c>
      <c r="D170" s="29">
        <v>10</v>
      </c>
      <c r="E170" s="29">
        <v>10</v>
      </c>
      <c r="F170" s="29">
        <v>10</v>
      </c>
      <c r="G170" s="29">
        <v>10</v>
      </c>
      <c r="H170" s="29">
        <v>10</v>
      </c>
      <c r="I170" s="29">
        <v>10</v>
      </c>
      <c r="J170" s="29">
        <v>10</v>
      </c>
      <c r="K170" s="29">
        <v>10</v>
      </c>
      <c r="L170" s="29">
        <v>10</v>
      </c>
      <c r="M170" s="29">
        <v>10</v>
      </c>
      <c r="N170" s="29">
        <v>10</v>
      </c>
      <c r="O170" s="29">
        <v>10</v>
      </c>
      <c r="P170" s="29">
        <v>10</v>
      </c>
      <c r="Q170" s="29">
        <v>10</v>
      </c>
      <c r="R170" s="29">
        <v>10</v>
      </c>
      <c r="S170" s="29">
        <v>10</v>
      </c>
      <c r="T170" s="29">
        <v>10</v>
      </c>
      <c r="U170" s="29">
        <v>10</v>
      </c>
      <c r="V170" s="29">
        <v>10</v>
      </c>
      <c r="W170" s="29">
        <v>10</v>
      </c>
      <c r="X170" s="29">
        <v>10</v>
      </c>
      <c r="Y170" s="29">
        <v>10</v>
      </c>
      <c r="Z170" s="29">
        <v>10</v>
      </c>
    </row>
    <row r="171" spans="2:26" ht="12.75" customHeight="1">
      <c r="B171" s="28" t="s">
        <v>167</v>
      </c>
      <c r="C171" s="29" t="s">
        <v>215</v>
      </c>
      <c r="D171" s="29">
        <v>20</v>
      </c>
      <c r="E171" s="29">
        <v>20</v>
      </c>
      <c r="F171" s="29">
        <v>20</v>
      </c>
      <c r="G171" s="29">
        <v>20</v>
      </c>
      <c r="H171" s="29">
        <v>20</v>
      </c>
      <c r="I171" s="29">
        <v>20</v>
      </c>
      <c r="J171" s="29">
        <v>20</v>
      </c>
      <c r="K171" s="29">
        <v>10</v>
      </c>
      <c r="L171" s="29">
        <v>10</v>
      </c>
      <c r="M171" s="29">
        <v>10</v>
      </c>
      <c r="N171" s="29">
        <v>10</v>
      </c>
      <c r="O171" s="29">
        <v>10</v>
      </c>
      <c r="P171" s="29">
        <v>10</v>
      </c>
      <c r="Q171" s="29">
        <v>10</v>
      </c>
      <c r="R171" s="29">
        <v>10</v>
      </c>
      <c r="S171" s="29">
        <v>10</v>
      </c>
      <c r="T171" s="29">
        <v>10</v>
      </c>
      <c r="U171" s="29">
        <v>10</v>
      </c>
      <c r="V171" s="29">
        <v>10</v>
      </c>
      <c r="W171" s="29">
        <v>10</v>
      </c>
      <c r="X171" s="29">
        <v>10</v>
      </c>
      <c r="Y171" s="29">
        <v>10</v>
      </c>
      <c r="Z171" s="29">
        <v>10</v>
      </c>
    </row>
    <row r="172" spans="2:26" ht="12.75" customHeight="1">
      <c r="B172" s="28" t="s">
        <v>23</v>
      </c>
      <c r="C172" s="29">
        <v>1120</v>
      </c>
      <c r="D172" s="29">
        <v>1180</v>
      </c>
      <c r="E172" s="29">
        <v>1200</v>
      </c>
      <c r="F172" s="29">
        <v>1230</v>
      </c>
      <c r="G172" s="29">
        <v>1290</v>
      </c>
      <c r="H172" s="29">
        <v>1350</v>
      </c>
      <c r="I172" s="29">
        <v>1320</v>
      </c>
      <c r="J172" s="29">
        <v>1360</v>
      </c>
      <c r="K172" s="29">
        <v>1440</v>
      </c>
      <c r="L172" s="29">
        <v>1510</v>
      </c>
      <c r="M172" s="29">
        <v>1580</v>
      </c>
      <c r="N172" s="29">
        <v>1610</v>
      </c>
      <c r="O172" s="29">
        <v>1630</v>
      </c>
      <c r="P172" s="29">
        <v>1640</v>
      </c>
      <c r="Q172" s="29">
        <v>1660</v>
      </c>
      <c r="R172" s="29">
        <v>1690</v>
      </c>
      <c r="S172" s="29">
        <v>1720</v>
      </c>
      <c r="T172" s="29">
        <v>1746</v>
      </c>
      <c r="U172" s="29">
        <v>1751</v>
      </c>
      <c r="V172" s="29">
        <v>1748.1</v>
      </c>
      <c r="W172" s="29">
        <v>1758</v>
      </c>
      <c r="X172" s="29">
        <v>1766</v>
      </c>
      <c r="Y172" s="29">
        <v>1765</v>
      </c>
      <c r="Z172" s="29">
        <v>1764</v>
      </c>
    </row>
    <row r="173" spans="2:26" ht="12.75" customHeight="1">
      <c r="B173" s="28" t="s">
        <v>168</v>
      </c>
      <c r="C173" s="29">
        <v>10000</v>
      </c>
      <c r="D173" s="29">
        <v>10000</v>
      </c>
      <c r="E173" s="29">
        <v>10000</v>
      </c>
      <c r="F173" s="29">
        <v>10000</v>
      </c>
      <c r="G173" s="29">
        <v>10000</v>
      </c>
      <c r="H173" s="29">
        <v>10000</v>
      </c>
      <c r="I173" s="29">
        <v>10000</v>
      </c>
      <c r="J173" s="29">
        <v>10000</v>
      </c>
      <c r="K173" s="29">
        <v>10000</v>
      </c>
      <c r="L173" s="29">
        <v>10000</v>
      </c>
      <c r="M173" s="29">
        <v>11000</v>
      </c>
      <c r="N173" s="29">
        <v>11000</v>
      </c>
      <c r="O173" s="29">
        <v>12000</v>
      </c>
      <c r="P173" s="29">
        <v>13000</v>
      </c>
      <c r="Q173" s="29">
        <v>14000</v>
      </c>
      <c r="R173" s="29">
        <v>14000</v>
      </c>
      <c r="S173" s="29">
        <v>14000</v>
      </c>
      <c r="T173" s="29">
        <v>14000</v>
      </c>
      <c r="U173" s="29">
        <v>14000</v>
      </c>
      <c r="V173" s="29">
        <v>14000</v>
      </c>
      <c r="W173" s="29">
        <v>14000</v>
      </c>
      <c r="X173" s="29">
        <v>14000</v>
      </c>
      <c r="Y173" s="29">
        <v>14000</v>
      </c>
      <c r="Z173" s="29">
        <v>14000</v>
      </c>
    </row>
    <row r="174" spans="2:26" ht="12.75" customHeight="1">
      <c r="B174" s="28" t="s">
        <v>62</v>
      </c>
      <c r="C174" s="29">
        <v>50000</v>
      </c>
      <c r="D174" s="29">
        <v>50000</v>
      </c>
      <c r="E174" s="29">
        <v>50000</v>
      </c>
      <c r="F174" s="29">
        <v>50000</v>
      </c>
      <c r="G174" s="29">
        <v>50000</v>
      </c>
      <c r="H174" s="29">
        <v>50000</v>
      </c>
      <c r="I174" s="29">
        <v>50000</v>
      </c>
      <c r="J174" s="29">
        <v>50000</v>
      </c>
      <c r="K174" s="29">
        <v>50000</v>
      </c>
      <c r="L174" s="29">
        <v>50000</v>
      </c>
      <c r="M174" s="29">
        <v>50000</v>
      </c>
      <c r="N174" s="29">
        <v>50000</v>
      </c>
      <c r="O174" s="29">
        <v>50000</v>
      </c>
      <c r="P174" s="29">
        <v>50000</v>
      </c>
      <c r="Q174" s="29">
        <v>50000</v>
      </c>
      <c r="R174" s="29">
        <v>50000</v>
      </c>
      <c r="S174" s="29">
        <v>50000</v>
      </c>
      <c r="T174" s="29">
        <v>50000</v>
      </c>
      <c r="U174" s="29">
        <v>50000</v>
      </c>
      <c r="V174" s="29">
        <v>50000</v>
      </c>
      <c r="W174" s="29">
        <v>50000</v>
      </c>
      <c r="X174" s="29">
        <v>50000</v>
      </c>
      <c r="Y174" s="29">
        <v>50000</v>
      </c>
      <c r="Z174" s="29">
        <v>50000</v>
      </c>
    </row>
    <row r="175" spans="2:26" ht="12.75" customHeight="1">
      <c r="B175" s="31" t="s">
        <v>169</v>
      </c>
      <c r="C175" s="32" t="s">
        <v>215</v>
      </c>
      <c r="D175" s="32">
        <v>20</v>
      </c>
      <c r="E175" s="32">
        <v>20</v>
      </c>
      <c r="F175" s="32">
        <v>20</v>
      </c>
      <c r="G175" s="32">
        <v>20</v>
      </c>
      <c r="H175" s="32">
        <v>20</v>
      </c>
      <c r="I175" s="32">
        <v>20</v>
      </c>
      <c r="J175" s="32">
        <v>20</v>
      </c>
      <c r="K175" s="32">
        <v>20</v>
      </c>
      <c r="L175" s="32">
        <v>20</v>
      </c>
      <c r="M175" s="32">
        <v>20</v>
      </c>
      <c r="N175" s="32">
        <v>20</v>
      </c>
      <c r="O175" s="32">
        <v>20</v>
      </c>
      <c r="P175" s="32">
        <v>20</v>
      </c>
      <c r="Q175" s="32">
        <v>20</v>
      </c>
      <c r="R175" s="32">
        <v>20</v>
      </c>
      <c r="S175" s="32">
        <v>20</v>
      </c>
      <c r="T175" s="32">
        <v>20</v>
      </c>
      <c r="U175" s="32">
        <v>20</v>
      </c>
      <c r="V175" s="32">
        <v>20</v>
      </c>
      <c r="W175" s="32">
        <v>20</v>
      </c>
      <c r="X175" s="32">
        <v>20</v>
      </c>
      <c r="Y175" s="32">
        <v>20</v>
      </c>
      <c r="Z175" s="32">
        <v>20</v>
      </c>
    </row>
    <row r="176" spans="2:26" ht="12.75" customHeight="1">
      <c r="B176" s="31" t="s">
        <v>170</v>
      </c>
      <c r="C176" s="32">
        <v>14700</v>
      </c>
      <c r="D176" s="32">
        <v>14800</v>
      </c>
      <c r="E176" s="32">
        <v>14900</v>
      </c>
      <c r="F176" s="32">
        <v>14900</v>
      </c>
      <c r="G176" s="32">
        <v>14700</v>
      </c>
      <c r="H176" s="32">
        <v>14770</v>
      </c>
      <c r="I176" s="32">
        <v>14770</v>
      </c>
      <c r="J176" s="32">
        <v>14770</v>
      </c>
      <c r="K176" s="32">
        <v>14770</v>
      </c>
      <c r="L176" s="32">
        <v>14770</v>
      </c>
      <c r="M176" s="32">
        <v>15350</v>
      </c>
      <c r="N176" s="32">
        <v>15324</v>
      </c>
      <c r="O176" s="32">
        <v>15298</v>
      </c>
      <c r="P176" s="32">
        <v>15272</v>
      </c>
      <c r="Q176" s="32">
        <v>15246</v>
      </c>
      <c r="R176" s="32">
        <v>15220</v>
      </c>
      <c r="S176" s="32">
        <v>15194</v>
      </c>
      <c r="T176" s="32">
        <v>15168</v>
      </c>
      <c r="U176" s="32">
        <v>15142</v>
      </c>
      <c r="V176" s="32">
        <v>15116</v>
      </c>
      <c r="W176" s="32">
        <v>15090</v>
      </c>
      <c r="X176" s="32">
        <v>15090</v>
      </c>
      <c r="Y176" s="32">
        <v>15090</v>
      </c>
      <c r="Z176" s="32">
        <v>15090</v>
      </c>
    </row>
    <row r="177" spans="2:26" ht="12.75" customHeight="1">
      <c r="B177" s="31" t="s">
        <v>171</v>
      </c>
      <c r="C177" s="32">
        <v>1350</v>
      </c>
      <c r="D177" s="32">
        <v>1400</v>
      </c>
      <c r="E177" s="32">
        <v>1450</v>
      </c>
      <c r="F177" s="32">
        <v>1500</v>
      </c>
      <c r="G177" s="32">
        <v>1550</v>
      </c>
      <c r="H177" s="32">
        <v>1600</v>
      </c>
      <c r="I177" s="32">
        <v>1700</v>
      </c>
      <c r="J177" s="32">
        <v>1750</v>
      </c>
      <c r="K177" s="32">
        <v>1750</v>
      </c>
      <c r="L177" s="32">
        <v>1800</v>
      </c>
      <c r="M177" s="32">
        <v>1800</v>
      </c>
      <c r="N177" s="32">
        <v>1800</v>
      </c>
      <c r="O177" s="32">
        <v>1800</v>
      </c>
      <c r="P177" s="32">
        <v>1800</v>
      </c>
      <c r="Q177" s="32">
        <v>1900</v>
      </c>
      <c r="R177" s="32">
        <v>1900</v>
      </c>
      <c r="S177" s="32">
        <v>1900</v>
      </c>
      <c r="T177" s="32">
        <v>1900</v>
      </c>
      <c r="U177" s="32">
        <v>1900</v>
      </c>
      <c r="V177" s="32">
        <v>1900</v>
      </c>
      <c r="W177" s="32">
        <v>1900</v>
      </c>
      <c r="X177" s="32">
        <v>1900</v>
      </c>
      <c r="Y177" s="32">
        <v>1900</v>
      </c>
      <c r="Z177" s="32">
        <v>1900</v>
      </c>
    </row>
    <row r="178" spans="2:26" ht="12.75" customHeight="1">
      <c r="B178" s="31" t="s">
        <v>63</v>
      </c>
      <c r="C178" s="32">
        <v>149600</v>
      </c>
      <c r="D178" s="32">
        <v>149600</v>
      </c>
      <c r="E178" s="32">
        <v>149600</v>
      </c>
      <c r="F178" s="32">
        <v>149600</v>
      </c>
      <c r="G178" s="32">
        <v>134970</v>
      </c>
      <c r="H178" s="32">
        <v>137730</v>
      </c>
      <c r="I178" s="32">
        <v>163360</v>
      </c>
      <c r="J178" s="32">
        <v>164860</v>
      </c>
      <c r="K178" s="32">
        <v>166660</v>
      </c>
      <c r="L178" s="32">
        <v>170460</v>
      </c>
      <c r="M178" s="32">
        <v>172150</v>
      </c>
      <c r="N178" s="32">
        <v>170000</v>
      </c>
      <c r="O178" s="32">
        <v>162730</v>
      </c>
      <c r="P178" s="32">
        <v>159660</v>
      </c>
      <c r="Q178" s="32">
        <v>161700</v>
      </c>
      <c r="R178" s="32">
        <v>163800</v>
      </c>
      <c r="S178" s="32">
        <v>165850</v>
      </c>
      <c r="T178" s="32">
        <v>167900</v>
      </c>
      <c r="U178" s="32">
        <v>170000</v>
      </c>
      <c r="V178" s="32">
        <v>170000</v>
      </c>
      <c r="W178" s="32">
        <v>170000</v>
      </c>
      <c r="X178" s="32">
        <v>170000</v>
      </c>
      <c r="Y178" s="32">
        <v>170000</v>
      </c>
      <c r="Z178" s="32">
        <v>170000</v>
      </c>
    </row>
    <row r="179" spans="2:26" ht="12.75" customHeight="1">
      <c r="B179" s="31" t="s">
        <v>64</v>
      </c>
      <c r="C179" s="32">
        <v>179160</v>
      </c>
      <c r="D179" s="32">
        <v>179160</v>
      </c>
      <c r="E179" s="32">
        <v>179160</v>
      </c>
      <c r="F179" s="32">
        <v>179160</v>
      </c>
      <c r="G179" s="32">
        <v>173040</v>
      </c>
      <c r="H179" s="32">
        <v>173870</v>
      </c>
      <c r="I179" s="32">
        <v>174700</v>
      </c>
      <c r="J179" s="32">
        <v>175530</v>
      </c>
      <c r="K179" s="32">
        <v>176360</v>
      </c>
      <c r="L179" s="32">
        <v>177190</v>
      </c>
      <c r="M179" s="32">
        <v>178020</v>
      </c>
      <c r="N179" s="32">
        <v>178850</v>
      </c>
      <c r="O179" s="32">
        <v>179680</v>
      </c>
      <c r="P179" s="32">
        <v>180510</v>
      </c>
      <c r="Q179" s="32">
        <v>181340</v>
      </c>
      <c r="R179" s="32">
        <v>182160</v>
      </c>
      <c r="S179" s="32">
        <v>182990</v>
      </c>
      <c r="T179" s="32">
        <v>183820</v>
      </c>
      <c r="U179" s="32">
        <v>184650</v>
      </c>
      <c r="V179" s="32">
        <v>185480</v>
      </c>
      <c r="W179" s="32">
        <v>186310</v>
      </c>
      <c r="X179" s="32">
        <v>187140</v>
      </c>
      <c r="Y179" s="32">
        <v>187970</v>
      </c>
      <c r="Z179" s="32">
        <v>188000</v>
      </c>
    </row>
    <row r="180" spans="2:26" ht="12.75" customHeight="1">
      <c r="B180" s="28" t="s">
        <v>65</v>
      </c>
      <c r="C180" s="29">
        <v>12600</v>
      </c>
      <c r="D180" s="29">
        <v>12700</v>
      </c>
      <c r="E180" s="29">
        <v>12800</v>
      </c>
      <c r="F180" s="29">
        <v>12800</v>
      </c>
      <c r="G180" s="29">
        <v>12800</v>
      </c>
      <c r="H180" s="29">
        <v>13300</v>
      </c>
      <c r="I180" s="29">
        <v>13700</v>
      </c>
      <c r="J180" s="29">
        <v>14500</v>
      </c>
      <c r="K180" s="29">
        <v>14500</v>
      </c>
      <c r="L180" s="29">
        <v>14500</v>
      </c>
      <c r="M180" s="29">
        <v>15000</v>
      </c>
      <c r="N180" s="29">
        <v>15000</v>
      </c>
      <c r="O180" s="29">
        <v>15000</v>
      </c>
      <c r="P180" s="29">
        <v>15000</v>
      </c>
      <c r="Q180" s="29">
        <v>15000</v>
      </c>
      <c r="R180" s="29">
        <v>15000</v>
      </c>
      <c r="S180" s="29">
        <v>15000</v>
      </c>
      <c r="T180" s="29">
        <v>15000</v>
      </c>
      <c r="U180" s="29">
        <v>15000</v>
      </c>
      <c r="V180" s="29">
        <v>15000</v>
      </c>
      <c r="W180" s="29">
        <v>15000</v>
      </c>
      <c r="X180" s="29">
        <v>15000</v>
      </c>
      <c r="Y180" s="29">
        <v>15000</v>
      </c>
      <c r="Z180" s="29">
        <v>15000</v>
      </c>
    </row>
    <row r="181" spans="2:26" ht="12.75" customHeight="1">
      <c r="B181" s="28" t="s">
        <v>66</v>
      </c>
      <c r="C181" s="29">
        <v>40600</v>
      </c>
      <c r="D181" s="29">
        <v>40380</v>
      </c>
      <c r="E181" s="29">
        <v>40440</v>
      </c>
      <c r="F181" s="29">
        <v>40470</v>
      </c>
      <c r="G181" s="29">
        <v>40550</v>
      </c>
      <c r="H181" s="29">
        <v>40470</v>
      </c>
      <c r="I181" s="29">
        <v>41250</v>
      </c>
      <c r="J181" s="29">
        <v>41360</v>
      </c>
      <c r="K181" s="29">
        <v>40640</v>
      </c>
      <c r="L181" s="29">
        <v>40340</v>
      </c>
      <c r="M181" s="29">
        <v>40830</v>
      </c>
      <c r="N181" s="29">
        <v>38640</v>
      </c>
      <c r="O181" s="29">
        <v>35620</v>
      </c>
      <c r="P181" s="29">
        <v>32680</v>
      </c>
      <c r="Q181" s="29">
        <v>33650</v>
      </c>
      <c r="R181" s="29">
        <v>33870</v>
      </c>
      <c r="S181" s="29">
        <v>32160</v>
      </c>
      <c r="T181" s="29">
        <v>32710</v>
      </c>
      <c r="U181" s="29">
        <v>31840</v>
      </c>
      <c r="V181" s="29">
        <v>31800</v>
      </c>
      <c r="W181" s="29">
        <v>32300</v>
      </c>
      <c r="X181" s="29">
        <v>32910</v>
      </c>
      <c r="Y181" s="29">
        <v>32060</v>
      </c>
      <c r="Z181" s="29">
        <v>32060</v>
      </c>
    </row>
    <row r="182" spans="2:26" ht="12.75" customHeight="1">
      <c r="B182" s="28" t="s">
        <v>24</v>
      </c>
      <c r="C182" s="29">
        <v>8380</v>
      </c>
      <c r="D182" s="30">
        <v>8380</v>
      </c>
      <c r="E182" s="30">
        <v>8380</v>
      </c>
      <c r="F182" s="30">
        <v>9620</v>
      </c>
      <c r="G182" s="30">
        <v>10000</v>
      </c>
      <c r="H182" s="29">
        <v>10240</v>
      </c>
      <c r="I182" s="29">
        <v>10000</v>
      </c>
      <c r="J182" s="29">
        <v>9920</v>
      </c>
      <c r="K182" s="29">
        <v>11500</v>
      </c>
      <c r="L182" s="29">
        <v>14370</v>
      </c>
      <c r="M182" s="29">
        <v>14330</v>
      </c>
      <c r="N182" s="29">
        <v>14290</v>
      </c>
      <c r="O182" s="29">
        <v>14680</v>
      </c>
      <c r="P182" s="29">
        <v>15070</v>
      </c>
      <c r="Q182" s="29">
        <v>15070</v>
      </c>
      <c r="R182" s="29">
        <v>17690</v>
      </c>
      <c r="S182" s="29">
        <v>17320</v>
      </c>
      <c r="T182" s="29">
        <v>17810</v>
      </c>
      <c r="U182" s="29">
        <v>18045</v>
      </c>
      <c r="V182" s="29">
        <v>18280</v>
      </c>
      <c r="W182" s="29">
        <v>18300</v>
      </c>
      <c r="X182" s="29">
        <v>18270</v>
      </c>
      <c r="Y182" s="29">
        <v>18220</v>
      </c>
      <c r="Z182" s="29">
        <v>18170</v>
      </c>
    </row>
    <row r="183" spans="2:26" ht="12.75" customHeight="1">
      <c r="B183" s="28" t="s">
        <v>172</v>
      </c>
      <c r="C183" s="29">
        <v>3200</v>
      </c>
      <c r="D183" s="29">
        <v>3150</v>
      </c>
      <c r="E183" s="29">
        <v>3110</v>
      </c>
      <c r="F183" s="29">
        <v>2320</v>
      </c>
      <c r="G183" s="29">
        <v>2320</v>
      </c>
      <c r="H183" s="29">
        <v>2320</v>
      </c>
      <c r="I183" s="29">
        <v>2320</v>
      </c>
      <c r="J183" s="29">
        <v>2100</v>
      </c>
      <c r="K183" s="29">
        <v>1770</v>
      </c>
      <c r="L183" s="29">
        <v>1613</v>
      </c>
      <c r="M183" s="29">
        <v>1455</v>
      </c>
      <c r="N183" s="29">
        <v>1298</v>
      </c>
      <c r="O183" s="29">
        <v>1140</v>
      </c>
      <c r="P183" s="29">
        <v>1086</v>
      </c>
      <c r="Q183" s="29">
        <v>1032</v>
      </c>
      <c r="R183" s="29">
        <v>978</v>
      </c>
      <c r="S183" s="29">
        <v>924</v>
      </c>
      <c r="T183" s="29">
        <v>871</v>
      </c>
      <c r="U183" s="29">
        <v>871</v>
      </c>
      <c r="V183" s="29">
        <v>870</v>
      </c>
      <c r="W183" s="29">
        <v>869</v>
      </c>
      <c r="X183" s="29">
        <v>868</v>
      </c>
      <c r="Y183" s="29">
        <v>867</v>
      </c>
      <c r="Z183" s="29">
        <v>867</v>
      </c>
    </row>
    <row r="184" spans="2:26" ht="12.75" customHeight="1">
      <c r="B184" s="28" t="s">
        <v>173</v>
      </c>
      <c r="C184" s="29">
        <v>500</v>
      </c>
      <c r="D184" s="29">
        <v>500</v>
      </c>
      <c r="E184" s="29">
        <v>500</v>
      </c>
      <c r="F184" s="29">
        <v>500</v>
      </c>
      <c r="G184" s="29">
        <v>500</v>
      </c>
      <c r="H184" s="29">
        <v>500</v>
      </c>
      <c r="I184" s="29">
        <v>500</v>
      </c>
      <c r="J184" s="29">
        <v>500</v>
      </c>
      <c r="K184" s="29">
        <v>500</v>
      </c>
      <c r="L184" s="29">
        <v>500</v>
      </c>
      <c r="M184" s="29">
        <v>500</v>
      </c>
      <c r="N184" s="29">
        <v>500</v>
      </c>
      <c r="O184" s="29">
        <v>500</v>
      </c>
      <c r="P184" s="29">
        <v>500</v>
      </c>
      <c r="Q184" s="29">
        <v>500</v>
      </c>
      <c r="R184" s="29">
        <v>500</v>
      </c>
      <c r="S184" s="29">
        <v>500</v>
      </c>
      <c r="T184" s="29">
        <v>500</v>
      </c>
      <c r="U184" s="29">
        <v>500</v>
      </c>
      <c r="V184" s="29">
        <v>500</v>
      </c>
      <c r="W184" s="29">
        <v>500</v>
      </c>
      <c r="X184" s="29">
        <v>500</v>
      </c>
      <c r="Y184" s="29">
        <v>500</v>
      </c>
      <c r="Z184" s="29">
        <v>500</v>
      </c>
    </row>
    <row r="185" spans="2:26" ht="12.75" customHeight="1">
      <c r="B185" s="31" t="s">
        <v>207</v>
      </c>
      <c r="C185" s="32">
        <v>700</v>
      </c>
      <c r="D185" s="32">
        <v>700</v>
      </c>
      <c r="E185" s="32">
        <v>660</v>
      </c>
      <c r="F185" s="32">
        <v>630</v>
      </c>
      <c r="G185" s="32">
        <v>630</v>
      </c>
      <c r="H185" s="32">
        <v>630</v>
      </c>
      <c r="I185" s="32">
        <v>630</v>
      </c>
      <c r="J185" s="32">
        <v>590</v>
      </c>
      <c r="K185" s="32">
        <v>590</v>
      </c>
      <c r="L185" s="32">
        <v>550</v>
      </c>
      <c r="M185" s="32">
        <v>550</v>
      </c>
      <c r="N185" s="32">
        <v>560</v>
      </c>
      <c r="O185" s="32">
        <v>560</v>
      </c>
      <c r="P185" s="32">
        <v>560</v>
      </c>
      <c r="Q185" s="32">
        <v>570</v>
      </c>
      <c r="R185" s="32">
        <v>570</v>
      </c>
      <c r="S185" s="32">
        <v>580</v>
      </c>
      <c r="T185" s="32">
        <v>580</v>
      </c>
      <c r="U185" s="32">
        <v>580</v>
      </c>
      <c r="V185" s="32">
        <v>580</v>
      </c>
      <c r="W185" s="32">
        <v>580</v>
      </c>
      <c r="X185" s="32">
        <v>581</v>
      </c>
      <c r="Y185" s="32">
        <v>580</v>
      </c>
      <c r="Z185" s="32">
        <v>577</v>
      </c>
    </row>
    <row r="186" spans="2:26" ht="12.75" customHeight="1">
      <c r="B186" s="31" t="s">
        <v>25</v>
      </c>
      <c r="C186" s="32" t="s">
        <v>215</v>
      </c>
      <c r="D186" s="33" t="s">
        <v>215</v>
      </c>
      <c r="E186" s="33">
        <v>3580</v>
      </c>
      <c r="F186" s="33">
        <v>3650</v>
      </c>
      <c r="G186" s="33">
        <v>3670</v>
      </c>
      <c r="H186" s="32">
        <v>3700</v>
      </c>
      <c r="I186" s="32">
        <v>3700</v>
      </c>
      <c r="J186" s="32">
        <v>3700</v>
      </c>
      <c r="K186" s="32">
        <v>3720</v>
      </c>
      <c r="L186" s="32">
        <v>3740</v>
      </c>
      <c r="M186" s="32">
        <v>3820</v>
      </c>
      <c r="N186" s="32">
        <v>3850</v>
      </c>
      <c r="O186" s="32">
        <v>3900</v>
      </c>
      <c r="P186" s="32">
        <v>3850</v>
      </c>
      <c r="Q186" s="32">
        <v>3840</v>
      </c>
      <c r="R186" s="32">
        <v>3640</v>
      </c>
      <c r="S186" s="32">
        <v>3600</v>
      </c>
      <c r="T186" s="32">
        <v>3600</v>
      </c>
      <c r="U186" s="32">
        <v>3570</v>
      </c>
      <c r="V186" s="32">
        <v>3540</v>
      </c>
      <c r="W186" s="32">
        <v>3530</v>
      </c>
      <c r="X186" s="32">
        <v>3520</v>
      </c>
      <c r="Y186" s="32">
        <v>3510</v>
      </c>
      <c r="Z186" s="32">
        <v>3500</v>
      </c>
    </row>
    <row r="187" spans="2:26" ht="12.75" customHeight="1">
      <c r="B187" s="31" t="s">
        <v>174</v>
      </c>
      <c r="C187" s="32">
        <v>120</v>
      </c>
      <c r="D187" s="33">
        <v>120</v>
      </c>
      <c r="E187" s="33">
        <v>120</v>
      </c>
      <c r="F187" s="33">
        <v>120</v>
      </c>
      <c r="G187" s="33">
        <v>120</v>
      </c>
      <c r="H187" s="33">
        <v>130</v>
      </c>
      <c r="I187" s="32">
        <v>130</v>
      </c>
      <c r="J187" s="32">
        <v>140</v>
      </c>
      <c r="K187" s="32">
        <v>140</v>
      </c>
      <c r="L187" s="32">
        <v>90</v>
      </c>
      <c r="M187" s="32">
        <v>90</v>
      </c>
      <c r="N187" s="32">
        <v>90</v>
      </c>
      <c r="O187" s="32">
        <v>90</v>
      </c>
      <c r="P187" s="32">
        <v>90</v>
      </c>
      <c r="Q187" s="32">
        <v>90</v>
      </c>
      <c r="R187" s="32">
        <v>90</v>
      </c>
      <c r="S187" s="32">
        <v>100</v>
      </c>
      <c r="T187" s="32">
        <v>110</v>
      </c>
      <c r="U187" s="32">
        <v>110</v>
      </c>
      <c r="V187" s="32">
        <v>114</v>
      </c>
      <c r="W187" s="32">
        <v>101</v>
      </c>
      <c r="X187" s="32">
        <v>107</v>
      </c>
      <c r="Y187" s="32">
        <v>108</v>
      </c>
      <c r="Z187" s="32">
        <v>112</v>
      </c>
    </row>
    <row r="188" spans="2:26" ht="12.75" customHeight="1">
      <c r="B188" s="31" t="s">
        <v>26</v>
      </c>
      <c r="C188" s="32">
        <v>47280</v>
      </c>
      <c r="D188" s="32">
        <v>47780</v>
      </c>
      <c r="E188" s="32">
        <v>48300</v>
      </c>
      <c r="F188" s="32">
        <v>48520</v>
      </c>
      <c r="G188" s="32">
        <v>48720</v>
      </c>
      <c r="H188" s="32">
        <v>48900</v>
      </c>
      <c r="I188" s="32">
        <v>49000</v>
      </c>
      <c r="J188" s="32">
        <v>49000</v>
      </c>
      <c r="K188" s="32">
        <v>49040</v>
      </c>
      <c r="L188" s="32">
        <v>49360</v>
      </c>
      <c r="M188" s="32">
        <v>49490</v>
      </c>
      <c r="N188" s="32">
        <v>49360</v>
      </c>
      <c r="O188" s="32">
        <v>49590</v>
      </c>
      <c r="P188" s="32">
        <v>49580</v>
      </c>
      <c r="Q188" s="32">
        <v>47860</v>
      </c>
      <c r="R188" s="32">
        <v>46850</v>
      </c>
      <c r="S188" s="32">
        <v>46310</v>
      </c>
      <c r="T188" s="32">
        <v>44940</v>
      </c>
      <c r="U188" s="32">
        <v>44500</v>
      </c>
      <c r="V188" s="32">
        <v>43720</v>
      </c>
      <c r="W188" s="32">
        <v>45470</v>
      </c>
      <c r="X188" s="32">
        <v>45430</v>
      </c>
      <c r="Y188" s="32">
        <v>44890</v>
      </c>
      <c r="Z188" s="32">
        <v>47170</v>
      </c>
    </row>
    <row r="189" spans="2:26" ht="12.75" customHeight="1">
      <c r="B189" s="31" t="s">
        <v>67</v>
      </c>
      <c r="C189" s="32" t="s">
        <v>215</v>
      </c>
      <c r="D189" s="32" t="s">
        <v>215</v>
      </c>
      <c r="E189" s="32">
        <v>879230</v>
      </c>
      <c r="F189" s="32">
        <v>875000</v>
      </c>
      <c r="G189" s="32">
        <v>873070</v>
      </c>
      <c r="H189" s="32">
        <v>870000</v>
      </c>
      <c r="I189" s="32">
        <v>881380</v>
      </c>
      <c r="J189" s="32">
        <v>886050</v>
      </c>
      <c r="K189" s="32">
        <v>893280</v>
      </c>
      <c r="L189" s="32">
        <v>899700</v>
      </c>
      <c r="M189" s="32">
        <v>909240</v>
      </c>
      <c r="N189" s="32">
        <v>911430</v>
      </c>
      <c r="O189" s="32">
        <v>913510</v>
      </c>
      <c r="P189" s="32">
        <v>919040</v>
      </c>
      <c r="Q189" s="32">
        <v>920240</v>
      </c>
      <c r="R189" s="32">
        <v>920990</v>
      </c>
      <c r="S189" s="32">
        <v>921170</v>
      </c>
      <c r="T189" s="32">
        <v>920950</v>
      </c>
      <c r="U189" s="32">
        <v>920520</v>
      </c>
      <c r="V189" s="32">
        <v>920000</v>
      </c>
      <c r="W189" s="32">
        <v>933020</v>
      </c>
      <c r="X189" s="32">
        <v>930000</v>
      </c>
      <c r="Y189" s="32">
        <v>930000</v>
      </c>
      <c r="Z189" s="32">
        <v>930000</v>
      </c>
    </row>
    <row r="190" spans="2:26" ht="12.75" customHeight="1">
      <c r="B190" s="28" t="s">
        <v>111</v>
      </c>
      <c r="C190" s="29">
        <v>6940</v>
      </c>
      <c r="D190" s="29">
        <v>6900</v>
      </c>
      <c r="E190" s="29">
        <v>6500</v>
      </c>
      <c r="F190" s="29">
        <v>6000</v>
      </c>
      <c r="G190" s="29">
        <v>5450</v>
      </c>
      <c r="H190" s="29">
        <v>5450</v>
      </c>
      <c r="I190" s="29">
        <v>5450</v>
      </c>
      <c r="J190" s="29">
        <v>5450</v>
      </c>
      <c r="K190" s="29">
        <v>5450</v>
      </c>
      <c r="L190" s="29">
        <v>5450</v>
      </c>
      <c r="M190" s="29">
        <v>5200</v>
      </c>
      <c r="N190" s="29">
        <v>4900</v>
      </c>
      <c r="O190" s="29">
        <v>4650</v>
      </c>
      <c r="P190" s="29">
        <v>4600</v>
      </c>
      <c r="Q190" s="29">
        <v>4550</v>
      </c>
      <c r="R190" s="29">
        <v>4500</v>
      </c>
      <c r="S190" s="29">
        <v>4500</v>
      </c>
      <c r="T190" s="29">
        <v>4400</v>
      </c>
      <c r="U190" s="29">
        <v>4400</v>
      </c>
      <c r="V190" s="29">
        <v>4400</v>
      </c>
      <c r="W190" s="29">
        <v>4300</v>
      </c>
      <c r="X190" s="29">
        <v>4250</v>
      </c>
      <c r="Y190" s="29">
        <v>4150</v>
      </c>
      <c r="Z190" s="29">
        <v>4100</v>
      </c>
    </row>
    <row r="191" spans="2:26" ht="12.75" customHeight="1">
      <c r="B191" s="28" t="s">
        <v>175</v>
      </c>
      <c r="C191" s="29">
        <v>80</v>
      </c>
      <c r="D191" s="29">
        <v>80</v>
      </c>
      <c r="E191" s="29">
        <v>80</v>
      </c>
      <c r="F191" s="29">
        <v>80</v>
      </c>
      <c r="G191" s="29">
        <v>80</v>
      </c>
      <c r="H191" s="29">
        <v>80</v>
      </c>
      <c r="I191" s="29">
        <v>80</v>
      </c>
      <c r="J191" s="29">
        <v>80</v>
      </c>
      <c r="K191" s="29">
        <v>80</v>
      </c>
      <c r="L191" s="29">
        <v>80</v>
      </c>
      <c r="M191" s="29">
        <v>80</v>
      </c>
      <c r="N191" s="29">
        <v>80</v>
      </c>
      <c r="O191" s="29">
        <v>80</v>
      </c>
      <c r="P191" s="29">
        <v>80</v>
      </c>
      <c r="Q191" s="29">
        <v>80</v>
      </c>
      <c r="R191" s="29">
        <v>80</v>
      </c>
      <c r="S191" s="29">
        <v>80</v>
      </c>
      <c r="T191" s="29">
        <v>80</v>
      </c>
      <c r="U191" s="29">
        <v>80</v>
      </c>
      <c r="V191" s="29">
        <v>80</v>
      </c>
      <c r="W191" s="29">
        <v>80</v>
      </c>
      <c r="X191" s="29">
        <v>80</v>
      </c>
      <c r="Y191" s="29">
        <v>80</v>
      </c>
      <c r="Z191" s="29">
        <v>80</v>
      </c>
    </row>
    <row r="192" spans="2:26" ht="12.75" customHeight="1">
      <c r="B192" s="28" t="s">
        <v>176</v>
      </c>
      <c r="C192" s="29">
        <v>20</v>
      </c>
      <c r="D192" s="29">
        <v>20</v>
      </c>
      <c r="E192" s="29">
        <v>20</v>
      </c>
      <c r="F192" s="29">
        <v>20</v>
      </c>
      <c r="G192" s="29">
        <v>20</v>
      </c>
      <c r="H192" s="29">
        <v>20</v>
      </c>
      <c r="I192" s="29">
        <v>20</v>
      </c>
      <c r="J192" s="29">
        <v>20</v>
      </c>
      <c r="K192" s="29">
        <v>20</v>
      </c>
      <c r="L192" s="29">
        <v>20</v>
      </c>
      <c r="M192" s="29">
        <v>20</v>
      </c>
      <c r="N192" s="29">
        <v>20</v>
      </c>
      <c r="O192" s="29">
        <v>10</v>
      </c>
      <c r="P192" s="29">
        <v>10</v>
      </c>
      <c r="Q192" s="29">
        <v>10</v>
      </c>
      <c r="R192" s="29">
        <v>10</v>
      </c>
      <c r="S192" s="29">
        <v>10</v>
      </c>
      <c r="T192" s="29">
        <v>10</v>
      </c>
      <c r="U192" s="29">
        <v>10</v>
      </c>
      <c r="V192" s="29">
        <v>13</v>
      </c>
      <c r="W192" s="29">
        <v>11</v>
      </c>
      <c r="X192" s="29">
        <v>9</v>
      </c>
      <c r="Y192" s="29">
        <v>9</v>
      </c>
      <c r="Z192" s="29">
        <v>9</v>
      </c>
    </row>
    <row r="193" spans="2:26" ht="12.75" customHeight="1">
      <c r="B193" s="28" t="s">
        <v>68</v>
      </c>
      <c r="C193" s="29">
        <v>20</v>
      </c>
      <c r="D193" s="29">
        <v>20</v>
      </c>
      <c r="E193" s="29">
        <v>20</v>
      </c>
      <c r="F193" s="29">
        <v>20</v>
      </c>
      <c r="G193" s="29">
        <v>20</v>
      </c>
      <c r="H193" s="29">
        <v>20</v>
      </c>
      <c r="I193" s="29">
        <v>17</v>
      </c>
      <c r="J193" s="29">
        <v>16</v>
      </c>
      <c r="K193" s="29">
        <v>15</v>
      </c>
      <c r="L193" s="29">
        <v>14</v>
      </c>
      <c r="M193" s="29">
        <v>13</v>
      </c>
      <c r="N193" s="29">
        <v>13</v>
      </c>
      <c r="O193" s="29">
        <v>12</v>
      </c>
      <c r="P193" s="29">
        <v>12</v>
      </c>
      <c r="Q193" s="29">
        <v>11</v>
      </c>
      <c r="R193" s="29">
        <v>10</v>
      </c>
      <c r="S193" s="29">
        <v>8</v>
      </c>
      <c r="T193" s="29">
        <v>6</v>
      </c>
      <c r="U193" s="29">
        <v>6</v>
      </c>
      <c r="V193" s="29">
        <v>6</v>
      </c>
      <c r="W193" s="29">
        <v>6</v>
      </c>
      <c r="X193" s="29">
        <v>6</v>
      </c>
      <c r="Y193" s="29">
        <v>6</v>
      </c>
      <c r="Z193" s="29">
        <v>6</v>
      </c>
    </row>
    <row r="194" spans="2:26" ht="12.75" customHeight="1">
      <c r="B194" s="28" t="s">
        <v>208</v>
      </c>
      <c r="C194" s="29">
        <v>20</v>
      </c>
      <c r="D194" s="29">
        <v>20</v>
      </c>
      <c r="E194" s="29">
        <v>20</v>
      </c>
      <c r="F194" s="29">
        <v>20</v>
      </c>
      <c r="G194" s="29">
        <v>20</v>
      </c>
      <c r="H194" s="29">
        <v>20</v>
      </c>
      <c r="I194" s="29">
        <v>20</v>
      </c>
      <c r="J194" s="29">
        <v>20</v>
      </c>
      <c r="K194" s="29">
        <v>20</v>
      </c>
      <c r="L194" s="29">
        <v>20</v>
      </c>
      <c r="M194" s="29">
        <v>20</v>
      </c>
      <c r="N194" s="29">
        <v>20</v>
      </c>
      <c r="O194" s="29">
        <v>20</v>
      </c>
      <c r="P194" s="29">
        <v>20</v>
      </c>
      <c r="Q194" s="29">
        <v>20</v>
      </c>
      <c r="R194" s="29">
        <v>20</v>
      </c>
      <c r="S194" s="29">
        <v>20</v>
      </c>
      <c r="T194" s="29">
        <v>20</v>
      </c>
      <c r="U194" s="29">
        <v>20</v>
      </c>
      <c r="V194" s="29">
        <v>20</v>
      </c>
      <c r="W194" s="29">
        <v>20</v>
      </c>
      <c r="X194" s="29">
        <v>20</v>
      </c>
      <c r="Y194" s="29">
        <v>20</v>
      </c>
      <c r="Z194" s="29">
        <v>20</v>
      </c>
    </row>
    <row r="195" spans="2:26" ht="12.75" customHeight="1">
      <c r="B195" s="31" t="s">
        <v>112</v>
      </c>
      <c r="C195" s="32">
        <v>20</v>
      </c>
      <c r="D195" s="32">
        <v>20</v>
      </c>
      <c r="E195" s="32">
        <v>20</v>
      </c>
      <c r="F195" s="32">
        <v>20</v>
      </c>
      <c r="G195" s="32">
        <v>20</v>
      </c>
      <c r="H195" s="32">
        <v>20</v>
      </c>
      <c r="I195" s="32">
        <v>20</v>
      </c>
      <c r="J195" s="32">
        <v>20</v>
      </c>
      <c r="K195" s="32">
        <v>20</v>
      </c>
      <c r="L195" s="32">
        <v>25</v>
      </c>
      <c r="M195" s="32">
        <v>30</v>
      </c>
      <c r="N195" s="32">
        <v>30</v>
      </c>
      <c r="O195" s="32">
        <v>30</v>
      </c>
      <c r="P195" s="32">
        <v>30</v>
      </c>
      <c r="Q195" s="32">
        <v>30</v>
      </c>
      <c r="R195" s="32">
        <v>40</v>
      </c>
      <c r="S195" s="32">
        <v>40</v>
      </c>
      <c r="T195" s="32">
        <v>40</v>
      </c>
      <c r="U195" s="32">
        <v>50</v>
      </c>
      <c r="V195" s="32">
        <v>50</v>
      </c>
      <c r="W195" s="32">
        <v>50</v>
      </c>
      <c r="X195" s="32">
        <v>50</v>
      </c>
      <c r="Y195" s="32">
        <v>50</v>
      </c>
      <c r="Z195" s="32">
        <v>50</v>
      </c>
    </row>
    <row r="196" spans="2:26" ht="12.75" customHeight="1">
      <c r="B196" s="31" t="s">
        <v>113</v>
      </c>
      <c r="C196" s="32">
        <v>10</v>
      </c>
      <c r="D196" s="33">
        <v>10</v>
      </c>
      <c r="E196" s="33">
        <v>10</v>
      </c>
      <c r="F196" s="33">
        <v>10</v>
      </c>
      <c r="G196" s="33">
        <v>10</v>
      </c>
      <c r="H196" s="32">
        <v>10</v>
      </c>
      <c r="I196" s="32">
        <v>10</v>
      </c>
      <c r="J196" s="32">
        <v>10</v>
      </c>
      <c r="K196" s="32">
        <v>10</v>
      </c>
      <c r="L196" s="32">
        <v>10</v>
      </c>
      <c r="M196" s="32">
        <v>10</v>
      </c>
      <c r="N196" s="32">
        <v>10</v>
      </c>
      <c r="O196" s="32">
        <v>10</v>
      </c>
      <c r="P196" s="32">
        <v>10</v>
      </c>
      <c r="Q196" s="32">
        <v>10</v>
      </c>
      <c r="R196" s="32">
        <v>10</v>
      </c>
      <c r="S196" s="32">
        <v>10</v>
      </c>
      <c r="T196" s="32">
        <v>10</v>
      </c>
      <c r="U196" s="32">
        <v>10</v>
      </c>
      <c r="V196" s="32">
        <v>10</v>
      </c>
      <c r="W196" s="32">
        <v>10</v>
      </c>
      <c r="X196" s="32">
        <v>10</v>
      </c>
      <c r="Y196" s="32">
        <v>10</v>
      </c>
      <c r="Z196" s="32">
        <v>10</v>
      </c>
    </row>
    <row r="197" spans="2:26" ht="12.75" customHeight="1">
      <c r="B197" s="31" t="s">
        <v>177</v>
      </c>
      <c r="C197" s="32">
        <v>1200000</v>
      </c>
      <c r="D197" s="33">
        <v>1200000</v>
      </c>
      <c r="E197" s="33">
        <v>1200000</v>
      </c>
      <c r="F197" s="33">
        <v>1700000</v>
      </c>
      <c r="G197" s="33">
        <v>1700000</v>
      </c>
      <c r="H197" s="33">
        <v>1700000</v>
      </c>
      <c r="I197" s="32">
        <v>1700000</v>
      </c>
      <c r="J197" s="32">
        <v>1700000</v>
      </c>
      <c r="K197" s="32">
        <v>1700000</v>
      </c>
      <c r="L197" s="32">
        <v>1700000</v>
      </c>
      <c r="M197" s="32">
        <v>1700000</v>
      </c>
      <c r="N197" s="32">
        <v>1700000</v>
      </c>
      <c r="O197" s="32">
        <v>1700000</v>
      </c>
      <c r="P197" s="32">
        <v>1700000</v>
      </c>
      <c r="Q197" s="32">
        <v>1700000</v>
      </c>
      <c r="R197" s="32">
        <v>1700000</v>
      </c>
      <c r="S197" s="32">
        <v>1700000</v>
      </c>
      <c r="T197" s="32">
        <v>1700000</v>
      </c>
      <c r="U197" s="32">
        <v>1700000</v>
      </c>
      <c r="V197" s="32">
        <v>1700000</v>
      </c>
      <c r="W197" s="32">
        <v>1700000</v>
      </c>
      <c r="X197" s="32">
        <v>1700000</v>
      </c>
      <c r="Y197" s="32">
        <v>1700000</v>
      </c>
      <c r="Z197" s="32">
        <v>1700000</v>
      </c>
    </row>
    <row r="198" spans="2:26" ht="12.75" customHeight="1">
      <c r="B198" s="31" t="s">
        <v>114</v>
      </c>
      <c r="C198" s="32">
        <v>57440</v>
      </c>
      <c r="D198" s="32">
        <v>57000</v>
      </c>
      <c r="E198" s="32">
        <v>57000</v>
      </c>
      <c r="F198" s="32">
        <v>57000</v>
      </c>
      <c r="G198" s="32">
        <v>57000</v>
      </c>
      <c r="H198" s="32">
        <v>57000</v>
      </c>
      <c r="I198" s="32">
        <v>56500</v>
      </c>
      <c r="J198" s="32">
        <v>56500</v>
      </c>
      <c r="K198" s="32">
        <v>56500</v>
      </c>
      <c r="L198" s="32">
        <v>56500</v>
      </c>
      <c r="M198" s="32">
        <v>56500</v>
      </c>
      <c r="N198" s="32">
        <v>56500</v>
      </c>
      <c r="O198" s="32">
        <v>56500</v>
      </c>
      <c r="P198" s="32">
        <v>56500</v>
      </c>
      <c r="Q198" s="32">
        <v>56500</v>
      </c>
      <c r="R198" s="32">
        <v>56000</v>
      </c>
      <c r="S198" s="32">
        <v>56000</v>
      </c>
      <c r="T198" s="32">
        <v>56000</v>
      </c>
      <c r="U198" s="32">
        <v>56000</v>
      </c>
      <c r="V198" s="32">
        <v>56000</v>
      </c>
      <c r="W198" s="32">
        <v>56000</v>
      </c>
      <c r="X198" s="32">
        <v>56000</v>
      </c>
      <c r="Y198" s="32">
        <v>56000</v>
      </c>
      <c r="Z198" s="32">
        <v>56000</v>
      </c>
    </row>
    <row r="199" spans="2:26" ht="12.75" customHeight="1">
      <c r="B199" s="31" t="s">
        <v>178</v>
      </c>
      <c r="C199" s="32" t="s">
        <v>215</v>
      </c>
      <c r="D199" s="32" t="s">
        <v>215</v>
      </c>
      <c r="E199" s="32" t="s">
        <v>215</v>
      </c>
      <c r="F199" s="32" t="s">
        <v>215</v>
      </c>
      <c r="G199" s="32" t="s">
        <v>215</v>
      </c>
      <c r="H199" s="32" t="s">
        <v>215</v>
      </c>
      <c r="I199" s="32" t="s">
        <v>215</v>
      </c>
      <c r="J199" s="32" t="s">
        <v>215</v>
      </c>
      <c r="K199" s="32" t="s">
        <v>215</v>
      </c>
      <c r="L199" s="32" t="s">
        <v>215</v>
      </c>
      <c r="M199" s="32" t="s">
        <v>215</v>
      </c>
      <c r="N199" s="32" t="s">
        <v>215</v>
      </c>
      <c r="O199" s="32" t="s">
        <v>215</v>
      </c>
      <c r="P199" s="32" t="s">
        <v>215</v>
      </c>
      <c r="Q199" s="32" t="s">
        <v>215</v>
      </c>
      <c r="R199" s="32" t="s">
        <v>215</v>
      </c>
      <c r="S199" s="32">
        <v>14480</v>
      </c>
      <c r="T199" s="32">
        <v>14550</v>
      </c>
      <c r="U199" s="32">
        <v>14540</v>
      </c>
      <c r="V199" s="32">
        <v>14590</v>
      </c>
      <c r="W199" s="32">
        <v>14600</v>
      </c>
      <c r="X199" s="32">
        <v>14660</v>
      </c>
      <c r="Y199" s="32">
        <v>14780</v>
      </c>
      <c r="Z199" s="32">
        <v>14810</v>
      </c>
    </row>
    <row r="200" spans="2:26" ht="12.75" customHeight="1">
      <c r="B200" s="28" t="s">
        <v>179</v>
      </c>
      <c r="C200" s="29">
        <v>22040</v>
      </c>
      <c r="D200" s="29">
        <v>22040</v>
      </c>
      <c r="E200" s="29">
        <v>22040</v>
      </c>
      <c r="F200" s="29">
        <v>22000</v>
      </c>
      <c r="G200" s="29">
        <v>22000</v>
      </c>
      <c r="H200" s="29">
        <v>22000</v>
      </c>
      <c r="I200" s="29">
        <v>22000</v>
      </c>
      <c r="J200" s="29">
        <v>22000</v>
      </c>
      <c r="K200" s="29">
        <v>22000</v>
      </c>
      <c r="L200" s="29">
        <v>22000</v>
      </c>
      <c r="M200" s="29">
        <v>22000</v>
      </c>
      <c r="N200" s="29">
        <v>22000</v>
      </c>
      <c r="O200" s="29">
        <v>22000</v>
      </c>
      <c r="P200" s="29">
        <v>22000</v>
      </c>
      <c r="Q200" s="29">
        <v>22000</v>
      </c>
      <c r="R200" s="29">
        <v>22000</v>
      </c>
      <c r="S200" s="29">
        <v>22000</v>
      </c>
      <c r="T200" s="29">
        <v>22000</v>
      </c>
      <c r="U200" s="29">
        <v>22000</v>
      </c>
      <c r="V200" s="29">
        <v>22000</v>
      </c>
      <c r="W200" s="29">
        <v>22000</v>
      </c>
      <c r="X200" s="29">
        <v>22000</v>
      </c>
      <c r="Y200" s="29">
        <v>22000</v>
      </c>
      <c r="Z200" s="29">
        <v>22000</v>
      </c>
    </row>
    <row r="201" spans="2:26" ht="12.75" customHeight="1">
      <c r="B201" s="28" t="s">
        <v>69</v>
      </c>
      <c r="C201" s="29" t="s">
        <v>215</v>
      </c>
      <c r="D201" s="29" t="s">
        <v>215</v>
      </c>
      <c r="E201" s="29" t="s">
        <v>215</v>
      </c>
      <c r="F201" s="29">
        <v>8350</v>
      </c>
      <c r="G201" s="29">
        <v>8350</v>
      </c>
      <c r="H201" s="29">
        <v>8400</v>
      </c>
      <c r="I201" s="29">
        <v>8420</v>
      </c>
      <c r="J201" s="29">
        <v>8460</v>
      </c>
      <c r="K201" s="29">
        <v>8480</v>
      </c>
      <c r="L201" s="29">
        <v>8560</v>
      </c>
      <c r="M201" s="29">
        <v>8650</v>
      </c>
      <c r="N201" s="29">
        <v>7840</v>
      </c>
      <c r="O201" s="29">
        <v>7990</v>
      </c>
      <c r="P201" s="29">
        <v>7950</v>
      </c>
      <c r="Q201" s="29">
        <v>5140</v>
      </c>
      <c r="R201" s="29">
        <v>5240</v>
      </c>
      <c r="S201" s="29">
        <v>5360</v>
      </c>
      <c r="T201" s="29">
        <v>5280</v>
      </c>
      <c r="U201" s="29">
        <v>5320</v>
      </c>
      <c r="V201" s="29">
        <v>5240</v>
      </c>
      <c r="W201" s="29">
        <v>5273</v>
      </c>
      <c r="X201" s="29">
        <v>5182</v>
      </c>
      <c r="Y201" s="29">
        <v>5149</v>
      </c>
      <c r="Z201" s="29">
        <v>5137</v>
      </c>
    </row>
    <row r="202" spans="2:26" ht="12.75" customHeight="1">
      <c r="B202" s="28" t="s">
        <v>27</v>
      </c>
      <c r="C202" s="29" t="s">
        <v>215</v>
      </c>
      <c r="D202" s="29" t="s">
        <v>215</v>
      </c>
      <c r="E202" s="29">
        <v>3280</v>
      </c>
      <c r="F202" s="29">
        <v>3250</v>
      </c>
      <c r="G202" s="29">
        <v>3190</v>
      </c>
      <c r="H202" s="29">
        <v>3090</v>
      </c>
      <c r="I202" s="29">
        <v>3010</v>
      </c>
      <c r="J202" s="29">
        <v>2900</v>
      </c>
      <c r="K202" s="29">
        <v>2870</v>
      </c>
      <c r="L202" s="29">
        <v>2980</v>
      </c>
      <c r="M202" s="29">
        <v>3140</v>
      </c>
      <c r="N202" s="29">
        <v>3070</v>
      </c>
      <c r="O202" s="29">
        <v>3070</v>
      </c>
      <c r="P202" s="29">
        <v>3080</v>
      </c>
      <c r="Q202" s="29">
        <v>2870</v>
      </c>
      <c r="R202" s="29">
        <v>3050</v>
      </c>
      <c r="S202" s="29">
        <v>2850</v>
      </c>
      <c r="T202" s="29">
        <v>2970</v>
      </c>
      <c r="U202" s="29">
        <v>2860</v>
      </c>
      <c r="V202" s="29">
        <v>2670</v>
      </c>
      <c r="W202" s="29">
        <v>2860</v>
      </c>
      <c r="X202" s="29">
        <v>2630</v>
      </c>
      <c r="Y202" s="29">
        <v>2810</v>
      </c>
      <c r="Z202" s="29">
        <v>2770</v>
      </c>
    </row>
    <row r="203" spans="2:26" ht="12.75" customHeight="1">
      <c r="B203" s="28" t="s">
        <v>180</v>
      </c>
      <c r="C203" s="29">
        <v>50</v>
      </c>
      <c r="D203" s="29">
        <v>50</v>
      </c>
      <c r="E203" s="29">
        <v>50</v>
      </c>
      <c r="F203" s="29">
        <v>50</v>
      </c>
      <c r="G203" s="29">
        <v>60</v>
      </c>
      <c r="H203" s="29">
        <v>60</v>
      </c>
      <c r="I203" s="29">
        <v>60</v>
      </c>
      <c r="J203" s="29">
        <v>60</v>
      </c>
      <c r="K203" s="29">
        <v>60</v>
      </c>
      <c r="L203" s="29">
        <v>70</v>
      </c>
      <c r="M203" s="29">
        <v>70</v>
      </c>
      <c r="N203" s="29">
        <v>70</v>
      </c>
      <c r="O203" s="29">
        <v>70</v>
      </c>
      <c r="P203" s="29">
        <v>80</v>
      </c>
      <c r="Q203" s="29">
        <v>80</v>
      </c>
      <c r="R203" s="29">
        <v>80</v>
      </c>
      <c r="S203" s="29">
        <v>80</v>
      </c>
      <c r="T203" s="29">
        <v>80</v>
      </c>
      <c r="U203" s="29">
        <v>80</v>
      </c>
      <c r="V203" s="29">
        <v>80</v>
      </c>
      <c r="W203" s="29">
        <v>80</v>
      </c>
      <c r="X203" s="29">
        <v>80</v>
      </c>
      <c r="Y203" s="29">
        <v>80</v>
      </c>
      <c r="Z203" s="29">
        <v>80</v>
      </c>
    </row>
    <row r="204" spans="2:26" ht="12.75" customHeight="1">
      <c r="B204" s="28" t="s">
        <v>181</v>
      </c>
      <c r="C204" s="29">
        <v>430000</v>
      </c>
      <c r="D204" s="29">
        <v>430000</v>
      </c>
      <c r="E204" s="29">
        <v>430000</v>
      </c>
      <c r="F204" s="29">
        <v>430000</v>
      </c>
      <c r="G204" s="29">
        <v>430000</v>
      </c>
      <c r="H204" s="29">
        <v>430000</v>
      </c>
      <c r="I204" s="29">
        <v>430000</v>
      </c>
      <c r="J204" s="29">
        <v>430000</v>
      </c>
      <c r="K204" s="29">
        <v>430000</v>
      </c>
      <c r="L204" s="29">
        <v>430000</v>
      </c>
      <c r="M204" s="29">
        <v>430000</v>
      </c>
      <c r="N204" s="29">
        <v>430000</v>
      </c>
      <c r="O204" s="29">
        <v>430000</v>
      </c>
      <c r="P204" s="29">
        <v>430000</v>
      </c>
      <c r="Q204" s="29">
        <v>430000</v>
      </c>
      <c r="R204" s="29">
        <v>430000</v>
      </c>
      <c r="S204" s="29">
        <v>430000</v>
      </c>
      <c r="T204" s="29">
        <v>430000</v>
      </c>
      <c r="U204" s="29">
        <v>430000</v>
      </c>
      <c r="V204" s="29">
        <v>430000</v>
      </c>
      <c r="W204" s="29">
        <v>430000</v>
      </c>
      <c r="X204" s="29">
        <v>430000</v>
      </c>
      <c r="Y204" s="29">
        <v>430000</v>
      </c>
      <c r="Z204" s="29">
        <v>430000</v>
      </c>
    </row>
    <row r="205" spans="2:26" ht="12.75" customHeight="1">
      <c r="B205" s="31" t="s">
        <v>182</v>
      </c>
      <c r="C205" s="32">
        <v>825000</v>
      </c>
      <c r="D205" s="32">
        <v>828000</v>
      </c>
      <c r="E205" s="32">
        <v>830000</v>
      </c>
      <c r="F205" s="32">
        <v>832000</v>
      </c>
      <c r="G205" s="32">
        <v>835000</v>
      </c>
      <c r="H205" s="32">
        <v>837000</v>
      </c>
      <c r="I205" s="32">
        <v>839000</v>
      </c>
      <c r="J205" s="32">
        <v>839000</v>
      </c>
      <c r="K205" s="32">
        <v>839280</v>
      </c>
      <c r="L205" s="32">
        <v>839280</v>
      </c>
      <c r="M205" s="32">
        <v>839280</v>
      </c>
      <c r="N205" s="32">
        <v>839280</v>
      </c>
      <c r="O205" s="32">
        <v>839280</v>
      </c>
      <c r="P205" s="32">
        <v>839280</v>
      </c>
      <c r="Q205" s="32">
        <v>839280</v>
      </c>
      <c r="R205" s="32">
        <v>839280</v>
      </c>
      <c r="S205" s="32">
        <v>839280</v>
      </c>
      <c r="T205" s="32">
        <v>839280</v>
      </c>
      <c r="U205" s="32">
        <v>839280</v>
      </c>
      <c r="V205" s="32">
        <v>839280</v>
      </c>
      <c r="W205" s="32">
        <v>839280</v>
      </c>
      <c r="X205" s="32">
        <v>839280</v>
      </c>
      <c r="Y205" s="32">
        <v>839280</v>
      </c>
      <c r="Z205" s="32">
        <v>839280</v>
      </c>
    </row>
    <row r="206" spans="2:26" ht="12.75" customHeight="1">
      <c r="B206" s="31" t="s">
        <v>209</v>
      </c>
      <c r="C206" s="32" t="s">
        <v>215</v>
      </c>
      <c r="D206" s="33" t="s">
        <v>215</v>
      </c>
      <c r="E206" s="33" t="s">
        <v>215</v>
      </c>
      <c r="F206" s="33" t="s">
        <v>215</v>
      </c>
      <c r="G206" s="33" t="s">
        <v>215</v>
      </c>
      <c r="H206" s="32" t="s">
        <v>215</v>
      </c>
      <c r="I206" s="32" t="s">
        <v>215</v>
      </c>
      <c r="J206" s="32" t="s">
        <v>215</v>
      </c>
      <c r="K206" s="32" t="s">
        <v>215</v>
      </c>
      <c r="L206" s="32" t="s">
        <v>215</v>
      </c>
      <c r="M206" s="32" t="s">
        <v>215</v>
      </c>
      <c r="N206" s="32" t="s">
        <v>215</v>
      </c>
      <c r="O206" s="32" t="s">
        <v>215</v>
      </c>
      <c r="P206" s="32" t="s">
        <v>215</v>
      </c>
      <c r="Q206" s="32" t="s">
        <v>215</v>
      </c>
      <c r="R206" s="32" t="s">
        <v>215</v>
      </c>
      <c r="S206" s="32" t="s">
        <v>215</v>
      </c>
      <c r="T206" s="32" t="s">
        <v>215</v>
      </c>
      <c r="U206" s="32" t="s">
        <v>215</v>
      </c>
      <c r="V206" s="32" t="s">
        <v>215</v>
      </c>
      <c r="W206" s="32" t="s">
        <v>215</v>
      </c>
      <c r="X206" s="32">
        <v>257732</v>
      </c>
      <c r="Y206" s="32">
        <v>257732</v>
      </c>
      <c r="Z206" s="32">
        <v>257732</v>
      </c>
    </row>
    <row r="207" spans="2:26" ht="12.75" customHeight="1">
      <c r="B207" s="31" t="s">
        <v>28</v>
      </c>
      <c r="C207" s="32">
        <v>103000</v>
      </c>
      <c r="D207" s="33">
        <v>102820</v>
      </c>
      <c r="E207" s="33">
        <v>103320</v>
      </c>
      <c r="F207" s="33">
        <v>103760</v>
      </c>
      <c r="G207" s="33">
        <v>106870</v>
      </c>
      <c r="H207" s="33">
        <v>109660</v>
      </c>
      <c r="I207" s="32">
        <v>109950</v>
      </c>
      <c r="J207" s="32">
        <v>110000</v>
      </c>
      <c r="K207" s="32">
        <v>114420</v>
      </c>
      <c r="L207" s="32">
        <v>114500</v>
      </c>
      <c r="M207" s="32">
        <v>114620</v>
      </c>
      <c r="N207" s="32">
        <v>114760</v>
      </c>
      <c r="O207" s="32">
        <v>115330</v>
      </c>
      <c r="P207" s="32">
        <v>111720</v>
      </c>
      <c r="Q207" s="32">
        <v>111140</v>
      </c>
      <c r="R207" s="32">
        <v>113200</v>
      </c>
      <c r="S207" s="32">
        <v>110350</v>
      </c>
      <c r="T207" s="32">
        <v>106080</v>
      </c>
      <c r="U207" s="32">
        <v>108700</v>
      </c>
      <c r="V207" s="32">
        <v>107540</v>
      </c>
      <c r="W207" s="32">
        <v>103240</v>
      </c>
      <c r="X207" s="32">
        <v>100220</v>
      </c>
      <c r="Y207" s="32">
        <v>94030</v>
      </c>
      <c r="Z207" s="32">
        <v>94030</v>
      </c>
    </row>
    <row r="208" spans="2:26" ht="12.75" customHeight="1">
      <c r="B208" s="31" t="s">
        <v>70</v>
      </c>
      <c r="C208" s="32">
        <v>4390</v>
      </c>
      <c r="D208" s="32">
        <v>4390</v>
      </c>
      <c r="E208" s="32">
        <v>4390</v>
      </c>
      <c r="F208" s="32">
        <v>4400</v>
      </c>
      <c r="G208" s="32">
        <v>4400</v>
      </c>
      <c r="H208" s="32">
        <v>4400</v>
      </c>
      <c r="I208" s="32">
        <v>4400</v>
      </c>
      <c r="J208" s="32">
        <v>4400</v>
      </c>
      <c r="K208" s="32">
        <v>4400</v>
      </c>
      <c r="L208" s="32">
        <v>4400</v>
      </c>
      <c r="M208" s="32">
        <v>4400</v>
      </c>
      <c r="N208" s="32">
        <v>4400</v>
      </c>
      <c r="O208" s="32">
        <v>4400</v>
      </c>
      <c r="P208" s="32">
        <v>4400</v>
      </c>
      <c r="Q208" s="32">
        <v>4400</v>
      </c>
      <c r="R208" s="32">
        <v>4400</v>
      </c>
      <c r="S208" s="32">
        <v>4400</v>
      </c>
      <c r="T208" s="32">
        <v>4400</v>
      </c>
      <c r="U208" s="32">
        <v>4400</v>
      </c>
      <c r="V208" s="32">
        <v>4400</v>
      </c>
      <c r="W208" s="32">
        <v>4400</v>
      </c>
      <c r="X208" s="32">
        <v>4400</v>
      </c>
      <c r="Y208" s="32">
        <v>4400</v>
      </c>
      <c r="Z208" s="32">
        <v>4400</v>
      </c>
    </row>
    <row r="209" spans="2:26" ht="12.75" customHeight="1">
      <c r="B209" s="31" t="s">
        <v>210</v>
      </c>
      <c r="C209" s="32">
        <v>1510</v>
      </c>
      <c r="D209" s="32">
        <v>1500</v>
      </c>
      <c r="E209" s="32">
        <v>1500</v>
      </c>
      <c r="F209" s="32">
        <v>1500</v>
      </c>
      <c r="G209" s="32">
        <v>1500</v>
      </c>
      <c r="H209" s="32">
        <v>1500</v>
      </c>
      <c r="I209" s="32">
        <v>1500</v>
      </c>
      <c r="J209" s="32">
        <v>1500</v>
      </c>
      <c r="K209" s="32">
        <v>1500</v>
      </c>
      <c r="L209" s="32">
        <v>1500</v>
      </c>
      <c r="M209" s="32">
        <v>1500</v>
      </c>
      <c r="N209" s="32">
        <v>1500</v>
      </c>
      <c r="O209" s="32">
        <v>1500</v>
      </c>
      <c r="P209" s="32">
        <v>1500</v>
      </c>
      <c r="Q209" s="32">
        <v>1500</v>
      </c>
      <c r="R209" s="32">
        <v>1500</v>
      </c>
      <c r="S209" s="32">
        <v>1500</v>
      </c>
      <c r="T209" s="32">
        <v>1500</v>
      </c>
      <c r="U209" s="32">
        <v>1500</v>
      </c>
      <c r="V209" s="32">
        <v>1500</v>
      </c>
      <c r="W209" s="32">
        <v>1500</v>
      </c>
      <c r="X209" s="32">
        <v>1500</v>
      </c>
      <c r="Y209" s="32">
        <v>1500</v>
      </c>
      <c r="Z209" s="32">
        <v>1500</v>
      </c>
    </row>
    <row r="210" spans="2:26" ht="12.75" customHeight="1">
      <c r="B210" s="28" t="s">
        <v>71</v>
      </c>
      <c r="C210" s="29" t="s">
        <v>215</v>
      </c>
      <c r="D210" s="29" t="s">
        <v>215</v>
      </c>
      <c r="E210" s="29" t="s">
        <v>215</v>
      </c>
      <c r="F210" s="29" t="s">
        <v>215</v>
      </c>
      <c r="G210" s="29" t="s">
        <v>215</v>
      </c>
      <c r="H210" s="29" t="s">
        <v>215</v>
      </c>
      <c r="I210" s="29" t="s">
        <v>215</v>
      </c>
      <c r="J210" s="29" t="s">
        <v>215</v>
      </c>
      <c r="K210" s="29" t="s">
        <v>215</v>
      </c>
      <c r="L210" s="29" t="s">
        <v>215</v>
      </c>
      <c r="M210" s="29" t="s">
        <v>215</v>
      </c>
      <c r="N210" s="29" t="s">
        <v>215</v>
      </c>
      <c r="O210" s="29" t="s">
        <v>215</v>
      </c>
      <c r="P210" s="29" t="s">
        <v>215</v>
      </c>
      <c r="Q210" s="29" t="s">
        <v>215</v>
      </c>
      <c r="R210" s="29" t="s">
        <v>215</v>
      </c>
      <c r="S210" s="29" t="s">
        <v>215</v>
      </c>
      <c r="T210" s="29" t="s">
        <v>215</v>
      </c>
      <c r="U210" s="29" t="s">
        <v>215</v>
      </c>
      <c r="V210" s="29" t="s">
        <v>215</v>
      </c>
      <c r="W210" s="29" t="s">
        <v>215</v>
      </c>
      <c r="X210" s="29">
        <v>914538</v>
      </c>
      <c r="Y210" s="29">
        <v>914500</v>
      </c>
      <c r="Z210" s="29">
        <v>914500</v>
      </c>
    </row>
    <row r="211" spans="2:26" ht="12.75" customHeight="1">
      <c r="B211" s="28" t="s">
        <v>115</v>
      </c>
      <c r="C211" s="29">
        <v>200</v>
      </c>
      <c r="D211" s="29">
        <v>210</v>
      </c>
      <c r="E211" s="29">
        <v>210</v>
      </c>
      <c r="F211" s="29">
        <v>210</v>
      </c>
      <c r="G211" s="29">
        <v>210</v>
      </c>
      <c r="H211" s="29">
        <v>210</v>
      </c>
      <c r="I211" s="29">
        <v>210</v>
      </c>
      <c r="J211" s="29">
        <v>210</v>
      </c>
      <c r="K211" s="29">
        <v>210</v>
      </c>
      <c r="L211" s="29">
        <v>210</v>
      </c>
      <c r="M211" s="29">
        <v>210</v>
      </c>
      <c r="N211" s="29">
        <v>210</v>
      </c>
      <c r="O211" s="29">
        <v>220</v>
      </c>
      <c r="P211" s="29">
        <v>195</v>
      </c>
      <c r="Q211" s="29">
        <v>185</v>
      </c>
      <c r="R211" s="29">
        <v>178</v>
      </c>
      <c r="S211" s="29">
        <v>178</v>
      </c>
      <c r="T211" s="29">
        <v>180</v>
      </c>
      <c r="U211" s="29">
        <v>188</v>
      </c>
      <c r="V211" s="29">
        <v>174</v>
      </c>
      <c r="W211" s="29">
        <v>173</v>
      </c>
      <c r="X211" s="29">
        <v>170</v>
      </c>
      <c r="Y211" s="29">
        <v>162</v>
      </c>
      <c r="Z211" s="29">
        <v>172</v>
      </c>
    </row>
    <row r="212" spans="2:26" ht="12.75" customHeight="1">
      <c r="B212" s="28" t="s">
        <v>72</v>
      </c>
      <c r="C212" s="29">
        <v>10460</v>
      </c>
      <c r="D212" s="29">
        <v>10320</v>
      </c>
      <c r="E212" s="29">
        <v>10320</v>
      </c>
      <c r="F212" s="29">
        <v>10320</v>
      </c>
      <c r="G212" s="29">
        <v>10320</v>
      </c>
      <c r="H212" s="29">
        <v>10320</v>
      </c>
      <c r="I212" s="29">
        <v>10320</v>
      </c>
      <c r="J212" s="29">
        <v>10320</v>
      </c>
      <c r="K212" s="29">
        <v>10320</v>
      </c>
      <c r="L212" s="29">
        <v>10320</v>
      </c>
      <c r="M212" s="29">
        <v>10320</v>
      </c>
      <c r="N212" s="29">
        <v>10320</v>
      </c>
      <c r="O212" s="29">
        <v>10320</v>
      </c>
      <c r="P212" s="29">
        <v>10320</v>
      </c>
      <c r="Q212" s="29">
        <v>10320</v>
      </c>
      <c r="R212" s="29">
        <v>10320</v>
      </c>
      <c r="S212" s="29">
        <v>10320</v>
      </c>
      <c r="T212" s="29">
        <v>10320</v>
      </c>
      <c r="U212" s="29">
        <v>10320</v>
      </c>
      <c r="V212" s="29">
        <v>10320</v>
      </c>
      <c r="W212" s="29">
        <v>10320</v>
      </c>
      <c r="X212" s="29">
        <v>10320</v>
      </c>
      <c r="Y212" s="29">
        <v>10320</v>
      </c>
      <c r="Z212" s="29">
        <v>10320</v>
      </c>
    </row>
    <row r="213" spans="2:26" ht="12.75" customHeight="1">
      <c r="B213" s="28" t="s">
        <v>29</v>
      </c>
      <c r="C213" s="29">
        <v>5680</v>
      </c>
      <c r="D213" s="29">
        <v>5680</v>
      </c>
      <c r="E213" s="29">
        <v>5760</v>
      </c>
      <c r="F213" s="29">
        <v>5760</v>
      </c>
      <c r="G213" s="29">
        <v>5760</v>
      </c>
      <c r="H213" s="29">
        <v>5000</v>
      </c>
      <c r="I213" s="29">
        <v>4850</v>
      </c>
      <c r="J213" s="29">
        <v>4600</v>
      </c>
      <c r="K213" s="29">
        <v>4470</v>
      </c>
      <c r="L213" s="29">
        <v>4470</v>
      </c>
      <c r="M213" s="29">
        <v>4470</v>
      </c>
      <c r="N213" s="29">
        <v>4600</v>
      </c>
      <c r="O213" s="29">
        <v>4900</v>
      </c>
      <c r="P213" s="29">
        <v>4940</v>
      </c>
      <c r="Q213" s="29">
        <v>5230</v>
      </c>
      <c r="R213" s="29">
        <v>5130</v>
      </c>
      <c r="S213" s="29">
        <v>5030</v>
      </c>
      <c r="T213" s="29">
        <v>4890</v>
      </c>
      <c r="U213" s="29">
        <v>4580</v>
      </c>
      <c r="V213" s="29">
        <v>4360</v>
      </c>
      <c r="W213" s="29">
        <v>4510</v>
      </c>
      <c r="X213" s="29">
        <v>4470</v>
      </c>
      <c r="Y213" s="29">
        <v>4406</v>
      </c>
      <c r="Z213" s="29">
        <v>4429</v>
      </c>
    </row>
    <row r="214" spans="2:26" ht="12.75" customHeight="1">
      <c r="B214" s="28" t="s">
        <v>30</v>
      </c>
      <c r="C214" s="29">
        <v>11787</v>
      </c>
      <c r="D214" s="29">
        <v>11703</v>
      </c>
      <c r="E214" s="29">
        <v>11668</v>
      </c>
      <c r="F214" s="29">
        <v>11584</v>
      </c>
      <c r="G214" s="29">
        <v>11442</v>
      </c>
      <c r="H214" s="29">
        <v>11364</v>
      </c>
      <c r="I214" s="29">
        <v>11345</v>
      </c>
      <c r="J214" s="29">
        <v>11373</v>
      </c>
      <c r="K214" s="29">
        <v>11356</v>
      </c>
      <c r="L214" s="29">
        <v>11353</v>
      </c>
      <c r="M214" s="29">
        <v>11333</v>
      </c>
      <c r="N214" s="29">
        <v>11293</v>
      </c>
      <c r="O214" s="29">
        <v>11272</v>
      </c>
      <c r="P214" s="29">
        <v>11261</v>
      </c>
      <c r="Q214" s="29">
        <v>11234</v>
      </c>
      <c r="R214" s="29">
        <v>11204</v>
      </c>
      <c r="S214" s="29">
        <v>11165</v>
      </c>
      <c r="T214" s="29">
        <v>11135</v>
      </c>
      <c r="U214" s="29">
        <v>11108</v>
      </c>
      <c r="V214" s="29">
        <v>11075</v>
      </c>
      <c r="W214" s="29">
        <v>11061</v>
      </c>
      <c r="X214" s="29">
        <v>11036</v>
      </c>
      <c r="Y214" s="29">
        <v>11005</v>
      </c>
      <c r="Z214" s="29">
        <v>10974</v>
      </c>
    </row>
    <row r="215" spans="2:26" ht="12.75" customHeight="1">
      <c r="B215" s="31" t="s">
        <v>183</v>
      </c>
      <c r="C215" s="32">
        <v>78690</v>
      </c>
      <c r="D215" s="32">
        <v>79360</v>
      </c>
      <c r="E215" s="32">
        <v>80590</v>
      </c>
      <c r="F215" s="32">
        <v>82160</v>
      </c>
      <c r="G215" s="32">
        <v>82990</v>
      </c>
      <c r="H215" s="32">
        <v>82870</v>
      </c>
      <c r="I215" s="32">
        <v>83200</v>
      </c>
      <c r="J215" s="32">
        <v>82830</v>
      </c>
      <c r="K215" s="32">
        <v>82700</v>
      </c>
      <c r="L215" s="32">
        <v>82650</v>
      </c>
      <c r="M215" s="32">
        <v>83590</v>
      </c>
      <c r="N215" s="32">
        <v>82730</v>
      </c>
      <c r="O215" s="32">
        <v>83380</v>
      </c>
      <c r="P215" s="32">
        <v>83350</v>
      </c>
      <c r="Q215" s="32">
        <v>82790</v>
      </c>
      <c r="R215" s="32">
        <v>82660</v>
      </c>
      <c r="S215" s="32">
        <v>82900</v>
      </c>
      <c r="T215" s="32">
        <v>82140</v>
      </c>
      <c r="U215" s="32">
        <v>82320</v>
      </c>
      <c r="V215" s="32">
        <v>82440</v>
      </c>
      <c r="W215" s="32">
        <v>82120</v>
      </c>
      <c r="X215" s="32">
        <v>81990</v>
      </c>
      <c r="Y215" s="32">
        <v>81900</v>
      </c>
      <c r="Z215" s="32">
        <v>81880</v>
      </c>
    </row>
    <row r="216" spans="2:26" ht="12.75">
      <c r="B216" s="31" t="s">
        <v>31</v>
      </c>
      <c r="C216" s="32" t="s">
        <v>215</v>
      </c>
      <c r="D216" s="33" t="s">
        <v>215</v>
      </c>
      <c r="E216" s="33">
        <v>35040</v>
      </c>
      <c r="F216" s="33">
        <v>35450</v>
      </c>
      <c r="G216" s="33">
        <v>35000</v>
      </c>
      <c r="H216" s="32">
        <v>36230</v>
      </c>
      <c r="I216" s="32">
        <v>36660</v>
      </c>
      <c r="J216" s="32">
        <v>36450</v>
      </c>
      <c r="K216" s="32">
        <v>36600</v>
      </c>
      <c r="L216" s="32">
        <v>36820</v>
      </c>
      <c r="M216" s="32">
        <v>36870</v>
      </c>
      <c r="N216" s="32">
        <v>36900</v>
      </c>
      <c r="O216" s="32">
        <v>36900</v>
      </c>
      <c r="P216" s="32">
        <v>37160</v>
      </c>
      <c r="Q216" s="32">
        <v>37730</v>
      </c>
      <c r="R216" s="32">
        <v>37980</v>
      </c>
      <c r="S216" s="32">
        <v>38580</v>
      </c>
      <c r="T216" s="32">
        <v>38560</v>
      </c>
      <c r="U216" s="32">
        <v>38560</v>
      </c>
      <c r="V216" s="32">
        <v>38750</v>
      </c>
      <c r="W216" s="32">
        <v>38750</v>
      </c>
      <c r="X216" s="32">
        <v>38750</v>
      </c>
      <c r="Y216" s="32">
        <v>38750</v>
      </c>
      <c r="Z216" s="32">
        <v>38750</v>
      </c>
    </row>
    <row r="217" spans="2:26" ht="12.75" customHeight="1">
      <c r="B217" s="31" t="s">
        <v>116</v>
      </c>
      <c r="C217" s="32">
        <v>7800</v>
      </c>
      <c r="D217" s="33">
        <v>7900</v>
      </c>
      <c r="E217" s="33">
        <v>8000</v>
      </c>
      <c r="F217" s="33">
        <v>8000</v>
      </c>
      <c r="G217" s="33">
        <v>8000</v>
      </c>
      <c r="H217" s="33">
        <v>8000</v>
      </c>
      <c r="I217" s="32">
        <v>8000</v>
      </c>
      <c r="J217" s="32">
        <v>8000</v>
      </c>
      <c r="K217" s="32">
        <v>8000</v>
      </c>
      <c r="L217" s="32">
        <v>8000</v>
      </c>
      <c r="M217" s="32">
        <v>8000</v>
      </c>
      <c r="N217" s="32">
        <v>8000</v>
      </c>
      <c r="O217" s="32">
        <v>8000</v>
      </c>
      <c r="P217" s="32">
        <v>8000</v>
      </c>
      <c r="Q217" s="32">
        <v>8000</v>
      </c>
      <c r="R217" s="32">
        <v>8000</v>
      </c>
      <c r="S217" s="32">
        <v>8000</v>
      </c>
      <c r="T217" s="32">
        <v>8000</v>
      </c>
      <c r="U217" s="32">
        <v>8000</v>
      </c>
      <c r="V217" s="32">
        <v>8000</v>
      </c>
      <c r="W217" s="32">
        <v>8000</v>
      </c>
      <c r="X217" s="32">
        <v>8000</v>
      </c>
      <c r="Y217" s="32">
        <v>8000</v>
      </c>
      <c r="Z217" s="32">
        <v>8000</v>
      </c>
    </row>
    <row r="218" spans="2:26" ht="27" customHeight="1">
      <c r="B218" s="31" t="s">
        <v>211</v>
      </c>
      <c r="C218" s="32" t="s">
        <v>215</v>
      </c>
      <c r="D218" s="32" t="s">
        <v>215</v>
      </c>
      <c r="E218" s="32">
        <v>6450</v>
      </c>
      <c r="F218" s="32">
        <v>6340</v>
      </c>
      <c r="G218" s="32">
        <v>6350</v>
      </c>
      <c r="H218" s="32">
        <v>6310</v>
      </c>
      <c r="I218" s="32">
        <v>6320</v>
      </c>
      <c r="J218" s="32">
        <v>6360</v>
      </c>
      <c r="K218" s="32">
        <v>6560</v>
      </c>
      <c r="L218" s="32">
        <v>6490</v>
      </c>
      <c r="M218" s="32">
        <v>6360</v>
      </c>
      <c r="N218" s="32">
        <v>6300</v>
      </c>
      <c r="O218" s="32">
        <v>7910</v>
      </c>
      <c r="P218" s="32">
        <v>7860</v>
      </c>
      <c r="Q218" s="32">
        <v>7530</v>
      </c>
      <c r="R218" s="32">
        <v>7410</v>
      </c>
      <c r="S218" s="32">
        <v>7470</v>
      </c>
      <c r="T218" s="32">
        <v>6090</v>
      </c>
      <c r="U218" s="32">
        <v>6030</v>
      </c>
      <c r="V218" s="32">
        <v>5580</v>
      </c>
      <c r="W218" s="32">
        <v>6700</v>
      </c>
      <c r="X218" s="32">
        <v>6690</v>
      </c>
      <c r="Y218" s="32">
        <v>8170</v>
      </c>
      <c r="Z218" s="32">
        <v>8100</v>
      </c>
    </row>
    <row r="219" spans="2:26" ht="12.75" customHeight="1">
      <c r="B219" s="31" t="s">
        <v>184</v>
      </c>
      <c r="C219" s="32">
        <v>1500</v>
      </c>
      <c r="D219" s="32">
        <v>1500</v>
      </c>
      <c r="E219" s="32">
        <v>1500</v>
      </c>
      <c r="F219" s="32">
        <v>1500</v>
      </c>
      <c r="G219" s="32">
        <v>1500</v>
      </c>
      <c r="H219" s="32">
        <v>1500</v>
      </c>
      <c r="I219" s="32">
        <v>1500</v>
      </c>
      <c r="J219" s="32">
        <v>1500</v>
      </c>
      <c r="K219" s="32">
        <v>1500</v>
      </c>
      <c r="L219" s="32">
        <v>1500</v>
      </c>
      <c r="M219" s="32">
        <v>1500</v>
      </c>
      <c r="N219" s="32">
        <v>1500</v>
      </c>
      <c r="O219" s="32">
        <v>1500</v>
      </c>
      <c r="P219" s="32">
        <v>1500</v>
      </c>
      <c r="Q219" s="32">
        <v>1500</v>
      </c>
      <c r="R219" s="32">
        <v>1500</v>
      </c>
      <c r="S219" s="32">
        <v>1500</v>
      </c>
      <c r="T219" s="32">
        <v>1500</v>
      </c>
      <c r="U219" s="32">
        <v>1500</v>
      </c>
      <c r="V219" s="32">
        <v>1500</v>
      </c>
      <c r="W219" s="32">
        <v>1500</v>
      </c>
      <c r="X219" s="32">
        <v>1500</v>
      </c>
      <c r="Y219" s="32">
        <v>1500</v>
      </c>
      <c r="Z219" s="32">
        <v>1500</v>
      </c>
    </row>
    <row r="220" spans="2:26" ht="12.75" customHeight="1">
      <c r="B220" s="28" t="s">
        <v>73</v>
      </c>
      <c r="C220" s="29">
        <v>10000</v>
      </c>
      <c r="D220" s="29">
        <v>10000</v>
      </c>
      <c r="E220" s="29">
        <v>10000</v>
      </c>
      <c r="F220" s="29">
        <v>10000</v>
      </c>
      <c r="G220" s="29">
        <v>10000</v>
      </c>
      <c r="H220" s="29">
        <v>10000</v>
      </c>
      <c r="I220" s="29">
        <v>10000</v>
      </c>
      <c r="J220" s="29">
        <v>10000</v>
      </c>
      <c r="K220" s="29">
        <v>10000</v>
      </c>
      <c r="L220" s="29">
        <v>10000</v>
      </c>
      <c r="M220" s="29">
        <v>10000</v>
      </c>
      <c r="N220" s="29">
        <v>10000</v>
      </c>
      <c r="O220" s="29">
        <v>10000</v>
      </c>
      <c r="P220" s="29">
        <v>10000</v>
      </c>
      <c r="Q220" s="29">
        <v>10000</v>
      </c>
      <c r="R220" s="29">
        <v>10000</v>
      </c>
      <c r="S220" s="29">
        <v>10000</v>
      </c>
      <c r="T220" s="29">
        <v>10000</v>
      </c>
      <c r="U220" s="29">
        <v>10000</v>
      </c>
      <c r="V220" s="29">
        <v>10000</v>
      </c>
      <c r="W220" s="29">
        <v>10000</v>
      </c>
      <c r="X220" s="29">
        <v>10000</v>
      </c>
      <c r="Y220" s="29">
        <v>10000</v>
      </c>
      <c r="Z220" s="29">
        <v>10000</v>
      </c>
    </row>
    <row r="221" spans="2:26" ht="12.75">
      <c r="B221" s="28" t="s">
        <v>117</v>
      </c>
      <c r="C221" s="29">
        <v>40</v>
      </c>
      <c r="D221" s="29">
        <v>40</v>
      </c>
      <c r="E221" s="29">
        <v>40</v>
      </c>
      <c r="F221" s="29">
        <v>40</v>
      </c>
      <c r="G221" s="29">
        <v>40</v>
      </c>
      <c r="H221" s="29">
        <v>40</v>
      </c>
      <c r="I221" s="29">
        <v>40</v>
      </c>
      <c r="J221" s="29">
        <v>40</v>
      </c>
      <c r="K221" s="29">
        <v>40</v>
      </c>
      <c r="L221" s="29">
        <v>40</v>
      </c>
      <c r="M221" s="29">
        <v>40</v>
      </c>
      <c r="N221" s="29">
        <v>40</v>
      </c>
      <c r="O221" s="29">
        <v>40</v>
      </c>
      <c r="P221" s="29">
        <v>40</v>
      </c>
      <c r="Q221" s="29">
        <v>40</v>
      </c>
      <c r="R221" s="29">
        <v>40</v>
      </c>
      <c r="S221" s="29">
        <v>40</v>
      </c>
      <c r="T221" s="29">
        <v>40</v>
      </c>
      <c r="U221" s="29">
        <v>40</v>
      </c>
      <c r="V221" s="29">
        <v>40</v>
      </c>
      <c r="W221" s="29">
        <v>40</v>
      </c>
      <c r="X221" s="29">
        <v>40</v>
      </c>
      <c r="Y221" s="29">
        <v>40</v>
      </c>
      <c r="Z221" s="29">
        <v>40</v>
      </c>
    </row>
    <row r="222" spans="2:26" ht="12.75" customHeight="1">
      <c r="B222" s="28" t="s">
        <v>74</v>
      </c>
      <c r="C222" s="29">
        <v>60</v>
      </c>
      <c r="D222" s="29">
        <v>60</v>
      </c>
      <c r="E222" s="29">
        <v>60</v>
      </c>
      <c r="F222" s="29">
        <v>60</v>
      </c>
      <c r="G222" s="29">
        <v>60</v>
      </c>
      <c r="H222" s="29">
        <v>60</v>
      </c>
      <c r="I222" s="29">
        <v>60</v>
      </c>
      <c r="J222" s="29">
        <v>60</v>
      </c>
      <c r="K222" s="29">
        <v>60</v>
      </c>
      <c r="L222" s="29">
        <v>70</v>
      </c>
      <c r="M222" s="29">
        <v>70</v>
      </c>
      <c r="N222" s="29">
        <v>70</v>
      </c>
      <c r="O222" s="29">
        <v>70</v>
      </c>
      <c r="P222" s="29">
        <v>70</v>
      </c>
      <c r="Q222" s="29">
        <v>70</v>
      </c>
      <c r="R222" s="29">
        <v>70</v>
      </c>
      <c r="S222" s="29">
        <v>70</v>
      </c>
      <c r="T222" s="29">
        <v>70</v>
      </c>
      <c r="U222" s="29">
        <v>70</v>
      </c>
      <c r="V222" s="29">
        <v>70</v>
      </c>
      <c r="W222" s="29">
        <v>70</v>
      </c>
      <c r="X222" s="29">
        <v>70</v>
      </c>
      <c r="Y222" s="29">
        <v>70</v>
      </c>
      <c r="Z222" s="29">
        <v>70</v>
      </c>
    </row>
    <row r="223" spans="2:26" ht="12.75" customHeight="1">
      <c r="B223" s="28" t="s">
        <v>75</v>
      </c>
      <c r="C223" s="29">
        <v>37930</v>
      </c>
      <c r="D223" s="29">
        <v>43350</v>
      </c>
      <c r="E223" s="29">
        <v>44740</v>
      </c>
      <c r="F223" s="29">
        <v>44700</v>
      </c>
      <c r="G223" s="29">
        <v>44700</v>
      </c>
      <c r="H223" s="29">
        <v>44700</v>
      </c>
      <c r="I223" s="29">
        <v>43960</v>
      </c>
      <c r="J223" s="29">
        <v>44300</v>
      </c>
      <c r="K223" s="29">
        <v>44700</v>
      </c>
      <c r="L223" s="29">
        <v>45120</v>
      </c>
      <c r="M223" s="29">
        <v>45610</v>
      </c>
      <c r="N223" s="29">
        <v>45900</v>
      </c>
      <c r="O223" s="29">
        <v>48550</v>
      </c>
      <c r="P223" s="29">
        <v>48540</v>
      </c>
      <c r="Q223" s="29">
        <v>48850</v>
      </c>
      <c r="R223" s="29">
        <v>49280</v>
      </c>
      <c r="S223" s="29">
        <v>48610</v>
      </c>
      <c r="T223" s="29">
        <v>48700</v>
      </c>
      <c r="U223" s="29">
        <v>48400</v>
      </c>
      <c r="V223" s="29">
        <v>48530</v>
      </c>
      <c r="W223" s="29">
        <v>48520</v>
      </c>
      <c r="X223" s="29">
        <v>48390</v>
      </c>
      <c r="Y223" s="29">
        <v>47990</v>
      </c>
      <c r="Z223" s="29">
        <v>48140</v>
      </c>
    </row>
    <row r="224" spans="2:26" ht="12.75" customHeight="1">
      <c r="B224" s="28" t="s">
        <v>76</v>
      </c>
      <c r="C224" s="29">
        <v>120000</v>
      </c>
      <c r="D224" s="29">
        <v>123780</v>
      </c>
      <c r="E224" s="29">
        <v>123780</v>
      </c>
      <c r="F224" s="29">
        <v>123780</v>
      </c>
      <c r="G224" s="29">
        <v>123780</v>
      </c>
      <c r="H224" s="29">
        <v>123780</v>
      </c>
      <c r="I224" s="29">
        <v>123780</v>
      </c>
      <c r="J224" s="29">
        <v>123780</v>
      </c>
      <c r="K224" s="29">
        <v>129500</v>
      </c>
      <c r="L224" s="29">
        <v>135000</v>
      </c>
      <c r="M224" s="29">
        <v>141000</v>
      </c>
      <c r="N224" s="29">
        <v>146170</v>
      </c>
      <c r="O224" s="29">
        <v>146170</v>
      </c>
      <c r="P224" s="29">
        <v>146170</v>
      </c>
      <c r="Q224" s="29">
        <v>146170</v>
      </c>
      <c r="R224" s="29">
        <v>146170</v>
      </c>
      <c r="S224" s="29">
        <v>146170</v>
      </c>
      <c r="T224" s="29">
        <v>146170</v>
      </c>
      <c r="U224" s="29">
        <v>146170</v>
      </c>
      <c r="V224" s="29">
        <v>146170</v>
      </c>
      <c r="W224" s="29">
        <v>146170</v>
      </c>
      <c r="X224" s="29">
        <v>146170</v>
      </c>
      <c r="Y224" s="29">
        <v>146170</v>
      </c>
      <c r="Z224" s="29">
        <v>146170</v>
      </c>
    </row>
    <row r="225" spans="2:26" ht="12.75" customHeight="1">
      <c r="B225" s="31" t="s">
        <v>77</v>
      </c>
      <c r="C225" s="32" t="s">
        <v>215</v>
      </c>
      <c r="D225" s="32" t="s">
        <v>215</v>
      </c>
      <c r="E225" s="32">
        <v>338000</v>
      </c>
      <c r="F225" s="32">
        <v>338000</v>
      </c>
      <c r="G225" s="32">
        <v>337000</v>
      </c>
      <c r="H225" s="32">
        <v>337000</v>
      </c>
      <c r="I225" s="32">
        <v>337000</v>
      </c>
      <c r="J225" s="32">
        <v>337000</v>
      </c>
      <c r="K225" s="32">
        <v>337000</v>
      </c>
      <c r="L225" s="32">
        <v>336500</v>
      </c>
      <c r="M225" s="32">
        <v>335000</v>
      </c>
      <c r="N225" s="32">
        <v>334000</v>
      </c>
      <c r="O225" s="32">
        <v>332500</v>
      </c>
      <c r="P225" s="32">
        <v>330900</v>
      </c>
      <c r="Q225" s="32">
        <v>329500</v>
      </c>
      <c r="R225" s="32">
        <v>327800</v>
      </c>
      <c r="S225" s="32">
        <v>326000</v>
      </c>
      <c r="T225" s="32">
        <v>324500</v>
      </c>
      <c r="U225" s="32">
        <v>323000</v>
      </c>
      <c r="V225" s="32">
        <v>321550</v>
      </c>
      <c r="W225" s="32">
        <v>320000</v>
      </c>
      <c r="X225" s="32">
        <v>318380</v>
      </c>
      <c r="Y225" s="32">
        <v>318380</v>
      </c>
      <c r="Z225" s="32">
        <v>318380</v>
      </c>
    </row>
    <row r="226" spans="2:26" ht="12.75" customHeight="1">
      <c r="B226" s="31" t="s">
        <v>118</v>
      </c>
      <c r="C226" s="32">
        <v>51120</v>
      </c>
      <c r="D226" s="33">
        <v>51120</v>
      </c>
      <c r="E226" s="33">
        <v>51120</v>
      </c>
      <c r="F226" s="33">
        <v>51120</v>
      </c>
      <c r="G226" s="33">
        <v>51120</v>
      </c>
      <c r="H226" s="32">
        <v>51120</v>
      </c>
      <c r="I226" s="32">
        <v>51120</v>
      </c>
      <c r="J226" s="32">
        <v>51120</v>
      </c>
      <c r="K226" s="32">
        <v>51120</v>
      </c>
      <c r="L226" s="32">
        <v>51120</v>
      </c>
      <c r="M226" s="32">
        <v>51120</v>
      </c>
      <c r="N226" s="32">
        <v>51120</v>
      </c>
      <c r="O226" s="32">
        <v>51120</v>
      </c>
      <c r="P226" s="32">
        <v>51120</v>
      </c>
      <c r="Q226" s="32">
        <v>51120</v>
      </c>
      <c r="R226" s="32">
        <v>51120</v>
      </c>
      <c r="S226" s="32">
        <v>51627.5</v>
      </c>
      <c r="T226" s="32">
        <v>52135</v>
      </c>
      <c r="U226" s="32">
        <v>52642.5</v>
      </c>
      <c r="V226" s="32">
        <v>53150</v>
      </c>
      <c r="W226" s="32">
        <v>53150</v>
      </c>
      <c r="X226" s="32">
        <v>53150</v>
      </c>
      <c r="Y226" s="32">
        <v>53150</v>
      </c>
      <c r="Z226" s="32">
        <v>53150</v>
      </c>
    </row>
    <row r="227" spans="2:26" ht="12.75" customHeight="1">
      <c r="B227" s="31" t="s">
        <v>78</v>
      </c>
      <c r="C227" s="32" t="s">
        <v>215</v>
      </c>
      <c r="D227" s="33" t="s">
        <v>215</v>
      </c>
      <c r="E227" s="33">
        <v>74730</v>
      </c>
      <c r="F227" s="33">
        <v>74730</v>
      </c>
      <c r="G227" s="33">
        <v>75040</v>
      </c>
      <c r="H227" s="33">
        <v>75240</v>
      </c>
      <c r="I227" s="32">
        <v>76290</v>
      </c>
      <c r="J227" s="32">
        <v>77730</v>
      </c>
      <c r="K227" s="32">
        <v>77900</v>
      </c>
      <c r="L227" s="32">
        <v>78380</v>
      </c>
      <c r="M227" s="32">
        <v>79100</v>
      </c>
      <c r="N227" s="32">
        <v>79240</v>
      </c>
      <c r="O227" s="32">
        <v>79390</v>
      </c>
      <c r="P227" s="32">
        <v>79680</v>
      </c>
      <c r="Q227" s="32">
        <v>79680</v>
      </c>
      <c r="R227" s="32">
        <v>79510</v>
      </c>
      <c r="S227" s="32">
        <v>79390</v>
      </c>
      <c r="T227" s="32">
        <v>79330</v>
      </c>
      <c r="U227" s="32">
        <v>79180</v>
      </c>
      <c r="V227" s="32">
        <v>79000</v>
      </c>
      <c r="W227" s="32">
        <v>78930</v>
      </c>
      <c r="X227" s="32">
        <v>78860</v>
      </c>
      <c r="Y227" s="32">
        <v>78850</v>
      </c>
      <c r="Z227" s="32">
        <v>78560</v>
      </c>
    </row>
    <row r="228" spans="2:26" ht="12.75" customHeight="1">
      <c r="B228" s="31" t="s">
        <v>119</v>
      </c>
      <c r="C228" s="32">
        <v>2300</v>
      </c>
      <c r="D228" s="32">
        <v>2500</v>
      </c>
      <c r="E228" s="32">
        <v>2700</v>
      </c>
      <c r="F228" s="32">
        <v>2800</v>
      </c>
      <c r="G228" s="32">
        <v>2900</v>
      </c>
      <c r="H228" s="32">
        <v>3000</v>
      </c>
      <c r="I228" s="32">
        <v>3050</v>
      </c>
      <c r="J228" s="32">
        <v>3050</v>
      </c>
      <c r="K228" s="32">
        <v>3050</v>
      </c>
      <c r="L228" s="32">
        <v>3050</v>
      </c>
      <c r="M228" s="32">
        <v>3050</v>
      </c>
      <c r="N228" s="32">
        <v>3050</v>
      </c>
      <c r="O228" s="32">
        <v>3050</v>
      </c>
      <c r="P228" s="32">
        <v>3050</v>
      </c>
      <c r="Q228" s="32">
        <v>3050</v>
      </c>
      <c r="R228" s="32">
        <v>3050</v>
      </c>
      <c r="S228" s="32">
        <v>3050</v>
      </c>
      <c r="T228" s="32">
        <v>3050</v>
      </c>
      <c r="U228" s="32">
        <v>3050</v>
      </c>
      <c r="V228" s="32">
        <v>3050</v>
      </c>
      <c r="W228" s="32">
        <v>3050</v>
      </c>
      <c r="X228" s="32">
        <v>3050</v>
      </c>
      <c r="Y228" s="32">
        <v>3050</v>
      </c>
      <c r="Z228" s="32">
        <v>3050</v>
      </c>
    </row>
    <row r="229" spans="2:26" ht="23.25" customHeight="1">
      <c r="B229" s="31" t="s">
        <v>212</v>
      </c>
      <c r="C229" s="32">
        <v>115170</v>
      </c>
      <c r="D229" s="32">
        <v>115100</v>
      </c>
      <c r="E229" s="32">
        <v>114520</v>
      </c>
      <c r="F229" s="32">
        <v>113820</v>
      </c>
      <c r="G229" s="32">
        <v>114370</v>
      </c>
      <c r="H229" s="32">
        <v>113860</v>
      </c>
      <c r="I229" s="32">
        <v>113400</v>
      </c>
      <c r="J229" s="32">
        <v>111600</v>
      </c>
      <c r="K229" s="32">
        <v>112120</v>
      </c>
      <c r="L229" s="32">
        <v>112510</v>
      </c>
      <c r="M229" s="32">
        <v>110360</v>
      </c>
      <c r="N229" s="32">
        <v>112510</v>
      </c>
      <c r="O229" s="32">
        <v>111400</v>
      </c>
      <c r="P229" s="32">
        <v>112480</v>
      </c>
      <c r="Q229" s="32">
        <v>111830</v>
      </c>
      <c r="R229" s="32">
        <v>111800</v>
      </c>
      <c r="S229" s="32">
        <v>116990</v>
      </c>
      <c r="T229" s="32">
        <v>115160</v>
      </c>
      <c r="U229" s="32">
        <v>116330</v>
      </c>
      <c r="V229" s="32">
        <v>112330</v>
      </c>
      <c r="W229" s="32">
        <v>112080</v>
      </c>
      <c r="X229" s="32">
        <v>110570</v>
      </c>
      <c r="Y229" s="32">
        <v>109240</v>
      </c>
      <c r="Z229" s="32">
        <v>109399</v>
      </c>
    </row>
    <row r="230" spans="2:26" ht="12.75" customHeight="1">
      <c r="B230" s="28" t="s">
        <v>213</v>
      </c>
      <c r="C230" s="29">
        <v>220000</v>
      </c>
      <c r="D230" s="29">
        <v>224000</v>
      </c>
      <c r="E230" s="29">
        <v>226000</v>
      </c>
      <c r="F230" s="29">
        <v>227000</v>
      </c>
      <c r="G230" s="29">
        <v>230000</v>
      </c>
      <c r="H230" s="29">
        <v>233000</v>
      </c>
      <c r="I230" s="29">
        <v>235000</v>
      </c>
      <c r="J230" s="29">
        <v>237000</v>
      </c>
      <c r="K230" s="29">
        <v>238000</v>
      </c>
      <c r="L230" s="29">
        <v>239000</v>
      </c>
      <c r="M230" s="29">
        <v>240000</v>
      </c>
      <c r="N230" s="29">
        <v>240000</v>
      </c>
      <c r="O230" s="29">
        <v>240000</v>
      </c>
      <c r="P230" s="29">
        <v>240000</v>
      </c>
      <c r="Q230" s="29">
        <v>240000</v>
      </c>
      <c r="R230" s="29">
        <v>240000</v>
      </c>
      <c r="S230" s="29">
        <v>240000</v>
      </c>
      <c r="T230" s="29">
        <v>240000</v>
      </c>
      <c r="U230" s="29">
        <v>240000</v>
      </c>
      <c r="V230" s="29">
        <v>240000</v>
      </c>
      <c r="W230" s="29">
        <v>240000</v>
      </c>
      <c r="X230" s="29">
        <v>240000</v>
      </c>
      <c r="Y230" s="29">
        <v>240000</v>
      </c>
      <c r="Z230" s="29">
        <v>240000</v>
      </c>
    </row>
    <row r="231" spans="2:26" ht="12.75" customHeight="1">
      <c r="B231" s="28" t="s">
        <v>214</v>
      </c>
      <c r="C231" s="29">
        <v>2391720</v>
      </c>
      <c r="D231" s="29">
        <v>2391720</v>
      </c>
      <c r="E231" s="29">
        <v>2392490</v>
      </c>
      <c r="F231" s="29">
        <v>2380000</v>
      </c>
      <c r="G231" s="29">
        <v>2370000</v>
      </c>
      <c r="H231" s="29">
        <v>2360000</v>
      </c>
      <c r="I231" s="29">
        <v>2350000</v>
      </c>
      <c r="J231" s="29">
        <v>2347930</v>
      </c>
      <c r="K231" s="29">
        <v>2353060</v>
      </c>
      <c r="L231" s="29">
        <v>2358190</v>
      </c>
      <c r="M231" s="29">
        <v>2363310</v>
      </c>
      <c r="N231" s="29">
        <v>2368440</v>
      </c>
      <c r="O231" s="29">
        <v>2373570</v>
      </c>
      <c r="P231" s="29">
        <v>2395610</v>
      </c>
      <c r="Q231" s="29">
        <v>2417650</v>
      </c>
      <c r="R231" s="29">
        <v>2439690</v>
      </c>
      <c r="S231" s="29">
        <v>2461735</v>
      </c>
      <c r="T231" s="29">
        <v>2483776</v>
      </c>
      <c r="U231" s="29">
        <v>2489000</v>
      </c>
      <c r="V231" s="29">
        <v>2494000</v>
      </c>
      <c r="W231" s="29">
        <v>2499000</v>
      </c>
      <c r="X231" s="29">
        <v>2504000</v>
      </c>
      <c r="Y231" s="29">
        <v>2509990</v>
      </c>
      <c r="Z231" s="29">
        <v>2510000</v>
      </c>
    </row>
    <row r="232" spans="2:26" ht="12.75" customHeight="1">
      <c r="B232" s="28" t="s">
        <v>185</v>
      </c>
      <c r="C232" s="29">
        <v>50</v>
      </c>
      <c r="D232" s="29">
        <v>50</v>
      </c>
      <c r="E232" s="29">
        <v>50</v>
      </c>
      <c r="F232" s="29">
        <v>50</v>
      </c>
      <c r="G232" s="29">
        <v>50</v>
      </c>
      <c r="H232" s="29">
        <v>40</v>
      </c>
      <c r="I232" s="29">
        <v>40</v>
      </c>
      <c r="J232" s="29">
        <v>40</v>
      </c>
      <c r="K232" s="29">
        <v>40</v>
      </c>
      <c r="L232" s="29">
        <v>40</v>
      </c>
      <c r="M232" s="29">
        <v>40</v>
      </c>
      <c r="N232" s="29">
        <v>40</v>
      </c>
      <c r="O232" s="29">
        <v>30</v>
      </c>
      <c r="P232" s="29">
        <v>30</v>
      </c>
      <c r="Q232" s="29">
        <v>30</v>
      </c>
      <c r="R232" s="29">
        <v>30</v>
      </c>
      <c r="S232" s="29">
        <v>20</v>
      </c>
      <c r="T232" s="29">
        <v>20</v>
      </c>
      <c r="U232" s="29">
        <v>20</v>
      </c>
      <c r="V232" s="29">
        <v>20</v>
      </c>
      <c r="W232" s="29">
        <v>20</v>
      </c>
      <c r="X232" s="29">
        <v>20</v>
      </c>
      <c r="Y232" s="29">
        <v>20</v>
      </c>
      <c r="Z232" s="29">
        <v>20</v>
      </c>
    </row>
    <row r="233" spans="2:26" ht="12.75" customHeight="1">
      <c r="B233" s="28" t="s">
        <v>120</v>
      </c>
      <c r="C233" s="29">
        <v>136310</v>
      </c>
      <c r="D233" s="29">
        <v>136220</v>
      </c>
      <c r="E233" s="29">
        <v>136130</v>
      </c>
      <c r="F233" s="29">
        <v>136050</v>
      </c>
      <c r="G233" s="29">
        <v>135960</v>
      </c>
      <c r="H233" s="29">
        <v>135870</v>
      </c>
      <c r="I233" s="29">
        <v>135780</v>
      </c>
      <c r="J233" s="29">
        <v>135690</v>
      </c>
      <c r="K233" s="29">
        <v>135610</v>
      </c>
      <c r="L233" s="29">
        <v>135520</v>
      </c>
      <c r="M233" s="29">
        <v>135430</v>
      </c>
      <c r="N233" s="29">
        <v>135430</v>
      </c>
      <c r="O233" s="29">
        <v>135000</v>
      </c>
      <c r="P233" s="29">
        <v>135000</v>
      </c>
      <c r="Q233" s="29">
        <v>134000</v>
      </c>
      <c r="R233" s="29">
        <v>134000</v>
      </c>
      <c r="S233" s="29">
        <v>132680</v>
      </c>
      <c r="T233" s="29">
        <v>130410</v>
      </c>
      <c r="U233" s="29">
        <v>128150</v>
      </c>
      <c r="V233" s="29">
        <v>125880</v>
      </c>
      <c r="W233" s="29">
        <v>123620</v>
      </c>
      <c r="X233" s="29">
        <v>121350</v>
      </c>
      <c r="Y233" s="29">
        <v>120380</v>
      </c>
      <c r="Z233" s="29">
        <v>120000</v>
      </c>
    </row>
    <row r="234" spans="2:26" ht="12.75" customHeight="1">
      <c r="B234" s="28" t="s">
        <v>32</v>
      </c>
      <c r="C234" s="29" t="s">
        <v>215</v>
      </c>
      <c r="D234" s="29" t="s">
        <v>215</v>
      </c>
      <c r="E234" s="29">
        <v>228700</v>
      </c>
      <c r="F234" s="29">
        <v>228000</v>
      </c>
      <c r="G234" s="29">
        <v>228000</v>
      </c>
      <c r="H234" s="29">
        <v>228000</v>
      </c>
      <c r="I234" s="29">
        <v>228000</v>
      </c>
      <c r="J234" s="29">
        <v>228000</v>
      </c>
      <c r="K234" s="29">
        <v>225000</v>
      </c>
      <c r="L234" s="29">
        <v>225000</v>
      </c>
      <c r="M234" s="29">
        <v>225000</v>
      </c>
      <c r="N234" s="29">
        <v>225000</v>
      </c>
      <c r="O234" s="29">
        <v>222190</v>
      </c>
      <c r="P234" s="29">
        <v>220000</v>
      </c>
      <c r="Q234" s="29">
        <v>220000</v>
      </c>
      <c r="R234" s="29">
        <v>220000</v>
      </c>
      <c r="S234" s="29">
        <v>220000</v>
      </c>
      <c r="T234" s="29">
        <v>220000</v>
      </c>
      <c r="U234" s="29">
        <v>220000</v>
      </c>
      <c r="V234" s="29">
        <v>220000</v>
      </c>
      <c r="W234" s="29">
        <v>220000</v>
      </c>
      <c r="X234" s="29">
        <v>220000</v>
      </c>
      <c r="Y234" s="29">
        <v>220000</v>
      </c>
      <c r="Z234" s="29">
        <v>220000</v>
      </c>
    </row>
    <row r="235" spans="2:26" ht="12.75" customHeight="1">
      <c r="B235" s="31" t="s">
        <v>121</v>
      </c>
      <c r="C235" s="32">
        <v>350</v>
      </c>
      <c r="D235" s="32">
        <v>350</v>
      </c>
      <c r="E235" s="32">
        <v>370</v>
      </c>
      <c r="F235" s="32">
        <v>370</v>
      </c>
      <c r="G235" s="32">
        <v>370</v>
      </c>
      <c r="H235" s="32">
        <v>400</v>
      </c>
      <c r="I235" s="32">
        <v>400</v>
      </c>
      <c r="J235" s="32">
        <v>400</v>
      </c>
      <c r="K235" s="32">
        <v>420</v>
      </c>
      <c r="L235" s="32">
        <v>420</v>
      </c>
      <c r="M235" s="32">
        <v>420</v>
      </c>
      <c r="N235" s="32">
        <v>420</v>
      </c>
      <c r="O235" s="32">
        <v>420</v>
      </c>
      <c r="P235" s="32">
        <v>420</v>
      </c>
      <c r="Q235" s="32">
        <v>420</v>
      </c>
      <c r="R235" s="32">
        <v>420</v>
      </c>
      <c r="S235" s="32">
        <v>420</v>
      </c>
      <c r="T235" s="32">
        <v>420</v>
      </c>
      <c r="U235" s="32">
        <v>420</v>
      </c>
      <c r="V235" s="32">
        <v>420</v>
      </c>
      <c r="W235" s="32">
        <v>420</v>
      </c>
      <c r="X235" s="32">
        <v>420</v>
      </c>
      <c r="Y235" s="32">
        <v>420</v>
      </c>
      <c r="Z235" s="32">
        <v>420</v>
      </c>
    </row>
    <row r="236" spans="2:26" ht="11.25" customHeight="1">
      <c r="B236" s="31" t="s">
        <v>196</v>
      </c>
      <c r="C236" s="32">
        <v>182500</v>
      </c>
      <c r="D236" s="33">
        <v>182450</v>
      </c>
      <c r="E236" s="33">
        <v>182450</v>
      </c>
      <c r="F236" s="33">
        <v>182410</v>
      </c>
      <c r="G236" s="33">
        <v>182400</v>
      </c>
      <c r="H236" s="32">
        <v>182400</v>
      </c>
      <c r="I236" s="32">
        <v>182400</v>
      </c>
      <c r="J236" s="32">
        <v>182400</v>
      </c>
      <c r="K236" s="32">
        <v>182400</v>
      </c>
      <c r="L236" s="32">
        <v>182400</v>
      </c>
      <c r="M236" s="32">
        <v>182400</v>
      </c>
      <c r="N236" s="32">
        <v>182400</v>
      </c>
      <c r="O236" s="32">
        <v>182400</v>
      </c>
      <c r="P236" s="32">
        <v>182400</v>
      </c>
      <c r="Q236" s="32">
        <v>182400</v>
      </c>
      <c r="R236" s="32">
        <v>182400</v>
      </c>
      <c r="S236" s="32">
        <v>182000</v>
      </c>
      <c r="T236" s="32">
        <v>182000</v>
      </c>
      <c r="U236" s="32">
        <v>182000</v>
      </c>
      <c r="V236" s="32">
        <v>182000</v>
      </c>
      <c r="W236" s="32">
        <v>182000</v>
      </c>
      <c r="X236" s="32">
        <v>182000</v>
      </c>
      <c r="Y236" s="32">
        <v>182000</v>
      </c>
      <c r="Z236" s="32">
        <v>182000</v>
      </c>
    </row>
    <row r="237" spans="2:26" ht="12.75" customHeight="1">
      <c r="B237" s="31" t="s">
        <v>79</v>
      </c>
      <c r="C237" s="32">
        <v>3420</v>
      </c>
      <c r="D237" s="33">
        <v>3260</v>
      </c>
      <c r="E237" s="33">
        <v>3280</v>
      </c>
      <c r="F237" s="33">
        <v>3280</v>
      </c>
      <c r="G237" s="33">
        <v>3280</v>
      </c>
      <c r="H237" s="33">
        <v>3280</v>
      </c>
      <c r="I237" s="32">
        <v>6780</v>
      </c>
      <c r="J237" s="32">
        <v>6420</v>
      </c>
      <c r="K237" s="32">
        <v>6420</v>
      </c>
      <c r="L237" s="32">
        <v>6420</v>
      </c>
      <c r="M237" s="32">
        <v>6420</v>
      </c>
      <c r="N237" s="32">
        <v>6420</v>
      </c>
      <c r="O237" s="32">
        <v>6420</v>
      </c>
      <c r="P237" s="32">
        <v>6420</v>
      </c>
      <c r="Q237" s="32">
        <v>6420</v>
      </c>
      <c r="R237" s="32">
        <v>6420</v>
      </c>
      <c r="S237" s="32">
        <v>6420</v>
      </c>
      <c r="T237" s="32">
        <v>6420</v>
      </c>
      <c r="U237" s="32">
        <v>6420</v>
      </c>
      <c r="V237" s="32">
        <v>6420</v>
      </c>
      <c r="W237" s="32">
        <v>6420</v>
      </c>
      <c r="X237" s="32">
        <v>6420</v>
      </c>
      <c r="Y237" s="32">
        <v>6420</v>
      </c>
      <c r="Z237" s="32">
        <v>6420</v>
      </c>
    </row>
    <row r="238" spans="2:26" ht="12.75" customHeight="1">
      <c r="B238" s="31" t="s">
        <v>186</v>
      </c>
      <c r="C238" s="32">
        <v>50000</v>
      </c>
      <c r="D238" s="32">
        <v>50000</v>
      </c>
      <c r="E238" s="32">
        <v>50000</v>
      </c>
      <c r="F238" s="32">
        <v>50000</v>
      </c>
      <c r="G238" s="32">
        <v>50000</v>
      </c>
      <c r="H238" s="32">
        <v>50000</v>
      </c>
      <c r="I238" s="32">
        <v>50000</v>
      </c>
      <c r="J238" s="32">
        <v>50000</v>
      </c>
      <c r="K238" s="32">
        <v>50000</v>
      </c>
      <c r="L238" s="32">
        <v>50000</v>
      </c>
      <c r="M238" s="32">
        <v>50000</v>
      </c>
      <c r="N238" s="32">
        <v>50000</v>
      </c>
      <c r="O238" s="32">
        <v>50000</v>
      </c>
      <c r="P238" s="32">
        <v>50000</v>
      </c>
      <c r="Q238" s="32">
        <v>50000</v>
      </c>
      <c r="R238" s="32">
        <v>50000</v>
      </c>
      <c r="S238" s="32">
        <v>50000</v>
      </c>
      <c r="T238" s="32">
        <v>50000</v>
      </c>
      <c r="U238" s="32">
        <v>50000</v>
      </c>
      <c r="V238" s="32">
        <v>50000</v>
      </c>
      <c r="W238" s="32">
        <v>50000</v>
      </c>
      <c r="X238" s="32">
        <v>50000</v>
      </c>
      <c r="Y238" s="32">
        <v>50000</v>
      </c>
      <c r="Z238" s="32">
        <v>50000</v>
      </c>
    </row>
    <row r="239" spans="2:26" ht="12.75" customHeight="1">
      <c r="B239" s="31" t="s">
        <v>80</v>
      </c>
      <c r="C239" s="32">
        <v>220000</v>
      </c>
      <c r="D239" s="32">
        <v>220000</v>
      </c>
      <c r="E239" s="32">
        <v>220000</v>
      </c>
      <c r="F239" s="32">
        <v>220000</v>
      </c>
      <c r="G239" s="32">
        <v>220000</v>
      </c>
      <c r="H239" s="32">
        <v>220000</v>
      </c>
      <c r="I239" s="32">
        <v>220000</v>
      </c>
      <c r="J239" s="32">
        <v>220000</v>
      </c>
      <c r="K239" s="32">
        <v>220000</v>
      </c>
      <c r="L239" s="32">
        <v>220000</v>
      </c>
      <c r="M239" s="32">
        <v>220000</v>
      </c>
      <c r="N239" s="32">
        <v>220000</v>
      </c>
      <c r="O239" s="32">
        <v>220000</v>
      </c>
      <c r="P239" s="32">
        <v>220000</v>
      </c>
      <c r="Q239" s="32">
        <v>220000</v>
      </c>
      <c r="R239" s="32">
        <v>220000</v>
      </c>
      <c r="S239" s="32">
        <v>220000</v>
      </c>
      <c r="T239" s="32">
        <v>220000</v>
      </c>
      <c r="U239" s="32">
        <v>220000</v>
      </c>
      <c r="V239" s="32">
        <v>220000</v>
      </c>
      <c r="W239" s="32">
        <v>220000</v>
      </c>
      <c r="X239" s="32">
        <v>220000</v>
      </c>
      <c r="Y239" s="32">
        <v>220000</v>
      </c>
      <c r="Z239" s="32">
        <v>220000</v>
      </c>
    </row>
    <row r="240" spans="2:26" ht="12.75" customHeight="1">
      <c r="B240" s="28" t="s">
        <v>81</v>
      </c>
      <c r="C240" s="29">
        <v>179000</v>
      </c>
      <c r="D240" s="29">
        <v>180500</v>
      </c>
      <c r="E240" s="29">
        <v>182650</v>
      </c>
      <c r="F240" s="29">
        <v>184000</v>
      </c>
      <c r="G240" s="29">
        <v>186000</v>
      </c>
      <c r="H240" s="29">
        <v>187850</v>
      </c>
      <c r="I240" s="29">
        <v>189650</v>
      </c>
      <c r="J240" s="29">
        <v>191350</v>
      </c>
      <c r="K240" s="29">
        <v>193000</v>
      </c>
      <c r="L240" s="29">
        <v>194800</v>
      </c>
      <c r="M240" s="29">
        <v>196500</v>
      </c>
      <c r="N240" s="29">
        <v>198000</v>
      </c>
      <c r="O240" s="29">
        <v>200000</v>
      </c>
      <c r="P240" s="29">
        <v>200000</v>
      </c>
      <c r="Q240" s="29">
        <v>200000</v>
      </c>
      <c r="R240" s="29">
        <v>200000</v>
      </c>
      <c r="S240" s="29">
        <v>200000</v>
      </c>
      <c r="T240" s="29">
        <v>200000</v>
      </c>
      <c r="U240" s="29">
        <v>200000</v>
      </c>
      <c r="V240" s="29">
        <v>200000</v>
      </c>
      <c r="W240" s="29">
        <v>200000</v>
      </c>
      <c r="X240" s="29">
        <v>200000</v>
      </c>
      <c r="Y240" s="29">
        <v>200000</v>
      </c>
      <c r="Z240" s="29">
        <v>200000</v>
      </c>
    </row>
    <row r="241" spans="2:26" ht="12.75" customHeight="1">
      <c r="B241" s="28" t="s">
        <v>122</v>
      </c>
      <c r="C241" s="29">
        <v>100000</v>
      </c>
      <c r="D241" s="29">
        <v>101300</v>
      </c>
      <c r="E241" s="29">
        <v>102600</v>
      </c>
      <c r="F241" s="29">
        <v>103900</v>
      </c>
      <c r="G241" s="29">
        <v>105200</v>
      </c>
      <c r="H241" s="29">
        <v>106500</v>
      </c>
      <c r="I241" s="29">
        <v>107350</v>
      </c>
      <c r="J241" s="29">
        <v>108190</v>
      </c>
      <c r="K241" s="29">
        <v>110200</v>
      </c>
      <c r="L241" s="29">
        <v>111900</v>
      </c>
      <c r="M241" s="29">
        <v>113600</v>
      </c>
      <c r="N241" s="29">
        <v>115400</v>
      </c>
      <c r="O241" s="29">
        <v>117200</v>
      </c>
      <c r="P241" s="29">
        <v>119000</v>
      </c>
      <c r="Q241" s="29">
        <v>121000</v>
      </c>
      <c r="R241" s="29">
        <v>121000</v>
      </c>
      <c r="S241" s="29">
        <v>121000</v>
      </c>
      <c r="T241" s="29">
        <v>121000</v>
      </c>
      <c r="U241" s="29">
        <v>121000</v>
      </c>
      <c r="V241" s="29">
        <v>121000</v>
      </c>
      <c r="W241" s="29">
        <v>121000</v>
      </c>
      <c r="X241" s="29">
        <v>121000</v>
      </c>
      <c r="Y241" s="29">
        <v>121000</v>
      </c>
      <c r="Z241" s="29">
        <v>121000</v>
      </c>
    </row>
    <row r="242" spans="2:26" ht="12.75">
      <c r="B242" s="34"/>
      <c r="C242" s="35"/>
      <c r="D242" s="36"/>
      <c r="E242" s="35"/>
      <c r="F242" s="36"/>
      <c r="G242" s="35"/>
      <c r="H242" s="36"/>
      <c r="I242" s="35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2:9" s="12" customFormat="1" ht="12.75">
      <c r="B243" s="72"/>
      <c r="C243" s="73"/>
      <c r="D243" s="74"/>
      <c r="E243" s="73"/>
      <c r="F243" s="74"/>
      <c r="G243" s="73"/>
      <c r="H243" s="74"/>
      <c r="I243" s="73"/>
    </row>
    <row r="244" spans="1:15" ht="12.75">
      <c r="A244" s="38" t="s">
        <v>194</v>
      </c>
      <c r="B244" s="9"/>
      <c r="C244" s="39"/>
      <c r="D244" s="40"/>
      <c r="E244" s="39"/>
      <c r="F244" s="40"/>
      <c r="G244" s="39"/>
      <c r="H244" s="41"/>
      <c r="I244" s="39"/>
      <c r="J244" s="41"/>
      <c r="K244" s="39"/>
      <c r="L244" s="42"/>
      <c r="M244" s="8"/>
      <c r="O244" s="8"/>
    </row>
    <row r="245" spans="1:15" ht="3" customHeight="1">
      <c r="A245" s="38"/>
      <c r="B245" s="9"/>
      <c r="C245" s="39"/>
      <c r="D245" s="40"/>
      <c r="E245" s="39"/>
      <c r="F245" s="40"/>
      <c r="G245" s="39"/>
      <c r="H245" s="41"/>
      <c r="I245" s="39"/>
      <c r="J245" s="41"/>
      <c r="K245" s="39"/>
      <c r="L245" s="42"/>
      <c r="M245" s="8"/>
      <c r="O245" s="8"/>
    </row>
    <row r="246" spans="1:15" ht="12.75" customHeight="1">
      <c r="A246" s="90" t="s">
        <v>197</v>
      </c>
      <c r="B246" s="91"/>
      <c r="C246" s="91"/>
      <c r="D246" s="91"/>
      <c r="E246" s="91"/>
      <c r="F246" s="43"/>
      <c r="G246" s="44"/>
      <c r="H246" s="45"/>
      <c r="I246" s="44"/>
      <c r="J246" s="45"/>
      <c r="K246" s="8"/>
      <c r="L246" s="42"/>
      <c r="M246" s="8"/>
      <c r="O246" s="8"/>
    </row>
    <row r="247" spans="1:15" ht="12.75" customHeight="1">
      <c r="A247" s="88" t="s">
        <v>220</v>
      </c>
      <c r="B247" s="89"/>
      <c r="C247" s="89"/>
      <c r="D247" s="89"/>
      <c r="E247" s="89"/>
      <c r="F247" s="43"/>
      <c r="G247" s="44"/>
      <c r="H247" s="45"/>
      <c r="I247" s="44"/>
      <c r="J247" s="45"/>
      <c r="K247" s="8"/>
      <c r="L247" s="42"/>
      <c r="M247" s="8"/>
      <c r="O247" s="8"/>
    </row>
    <row r="248" spans="1:15" ht="12.75" customHeight="1">
      <c r="A248" s="43"/>
      <c r="B248" s="43"/>
      <c r="C248" s="44"/>
      <c r="D248" s="43"/>
      <c r="E248" s="44"/>
      <c r="F248" s="43"/>
      <c r="G248" s="44"/>
      <c r="H248" s="45"/>
      <c r="I248" s="44"/>
      <c r="J248" s="45"/>
      <c r="K248" s="8"/>
      <c r="L248" s="42"/>
      <c r="M248" s="8"/>
      <c r="O248" s="8"/>
    </row>
    <row r="249" spans="1:17" s="12" customFormat="1" ht="12.75" customHeight="1">
      <c r="A249" s="4" t="s">
        <v>193</v>
      </c>
      <c r="B249" s="10"/>
      <c r="C249" s="7"/>
      <c r="D249" s="8"/>
      <c r="E249" s="7"/>
      <c r="F249" s="8"/>
      <c r="G249" s="46"/>
      <c r="H249" s="8"/>
      <c r="I249" s="46"/>
      <c r="J249" s="8"/>
      <c r="K249" s="47"/>
      <c r="L249" s="8"/>
      <c r="M249" s="9"/>
      <c r="N249" s="9"/>
      <c r="O249" s="9"/>
      <c r="P249" s="9"/>
      <c r="Q249" s="9"/>
    </row>
    <row r="250" spans="1:12" ht="3" customHeight="1">
      <c r="A250" s="4"/>
      <c r="C250" s="5"/>
      <c r="D250" s="6"/>
      <c r="E250" s="7"/>
      <c r="F250" s="8"/>
      <c r="G250" s="48"/>
      <c r="H250" s="8"/>
      <c r="I250" s="48"/>
      <c r="J250" s="8"/>
      <c r="K250" s="47"/>
      <c r="L250" s="8"/>
    </row>
    <row r="251" spans="1:21" ht="20.25" customHeight="1">
      <c r="A251" s="84" t="s">
        <v>218</v>
      </c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</row>
    <row r="252" spans="1:21" ht="15.75" customHeight="1">
      <c r="A252" s="84" t="s">
        <v>216</v>
      </c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</row>
    <row r="253" spans="1:12" ht="12.75">
      <c r="A253" s="49"/>
      <c r="C253" s="50"/>
      <c r="D253" s="51"/>
      <c r="E253" s="52"/>
      <c r="F253" s="53"/>
      <c r="G253" s="46"/>
      <c r="H253" s="53"/>
      <c r="I253" s="46"/>
      <c r="J253" s="53"/>
      <c r="K253" s="54"/>
      <c r="L253" s="8"/>
    </row>
  </sheetData>
  <sheetProtection selectLockedCells="1"/>
  <mergeCells count="6">
    <mergeCell ref="M7:P7"/>
    <mergeCell ref="A251:U251"/>
    <mergeCell ref="C34:Z34"/>
    <mergeCell ref="A252:U252"/>
    <mergeCell ref="A247:E247"/>
    <mergeCell ref="A246:E246"/>
  </mergeCells>
  <dataValidations count="1">
    <dataValidation type="list" allowBlank="1" showInputMessage="1" showErrorMessage="1" sqref="M7">
      <formula1>$B$35:$B$241</formula1>
    </dataValidation>
  </dataValidations>
  <hyperlinks>
    <hyperlink ref="A247:E247" r:id="rId1" display="Available at: http://faostat3.fao.org/home/E"/>
  </hyperlinks>
  <printOptions/>
  <pageMargins left="0.25" right="0.2" top="0.53" bottom="0.44" header="0.44" footer="0.37"/>
  <pageSetup horizontalDpi="600" verticalDpi="600" orientation="landscape" paperSize="5" scale="75" r:id="rId3"/>
  <ignoredErrors>
    <ignoredError sqref="Z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Rausis</dc:creator>
  <cp:keywords/>
  <dc:description/>
  <cp:lastModifiedBy>Marcus Newbury</cp:lastModifiedBy>
  <cp:lastPrinted>2016-01-29T14:41:05Z</cp:lastPrinted>
  <dcterms:created xsi:type="dcterms:W3CDTF">1996-10-14T23:33:28Z</dcterms:created>
  <dcterms:modified xsi:type="dcterms:W3CDTF">2016-01-29T19:50:24Z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